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filterPrivacy="1"/>
  <xr:revisionPtr revIDLastSave="0" documentId="13_ncr:1_{9B935A40-7BA7-444F-83E4-A6220DCE1B55}" xr6:coauthVersionLast="47" xr6:coauthVersionMax="47" xr10:uidLastSave="{00000000-0000-0000-0000-000000000000}"/>
  <bookViews>
    <workbookView xWindow="-110" yWindow="-110" windowWidth="19420" windowHeight="10420" xr2:uid="{00000000-000D-0000-FFFF-FFFF00000000}"/>
  </bookViews>
  <sheets>
    <sheet name="UBS Infrastrucutre Q1 2021" sheetId="10" r:id="rId1"/>
    <sheet name="Pantheon Q1 2021" sheetId="5" r:id="rId2"/>
    <sheet name="M&amp;G Private Debt" sheetId="1" r:id="rId3"/>
    <sheet name="AdamStreet Q2" sheetId="11" r:id="rId4"/>
    <sheet name="Harbourvest" sheetId="6" r:id="rId5"/>
    <sheet name="Infracapital" sheetId="4" r:id="rId6"/>
  </sheets>
  <definedNames>
    <definedName name="Locator" localSheetId="3">'AdamStreet Q2'!$DX$32768</definedName>
    <definedName name="Locator">#REF!</definedName>
    <definedName name="_xlnm.Print_Area" localSheetId="3">'AdamStreet Q2'!$A$1:$AH$53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84" i="11" l="1"/>
  <c r="P84" i="11"/>
  <c r="N84" i="11"/>
  <c r="L84" i="11"/>
  <c r="F84" i="11"/>
  <c r="D84" i="11"/>
  <c r="B84" i="11"/>
  <c r="R82" i="11"/>
  <c r="P82" i="11"/>
  <c r="N82" i="11"/>
  <c r="L82" i="11"/>
  <c r="F82" i="11"/>
  <c r="D82" i="11"/>
  <c r="B82" i="11"/>
  <c r="AH47" i="11"/>
  <c r="T47" i="11"/>
  <c r="J47" i="11"/>
  <c r="AG47" i="11" s="1"/>
  <c r="H47" i="11"/>
  <c r="AH45" i="11"/>
  <c r="T45" i="11"/>
  <c r="J45" i="11"/>
  <c r="AG45" i="11" s="1"/>
  <c r="H45" i="11"/>
  <c r="AH43" i="11"/>
  <c r="AG43" i="11"/>
  <c r="T43" i="11"/>
  <c r="J43" i="11"/>
  <c r="H43" i="11"/>
  <c r="AH42" i="11"/>
  <c r="T42" i="11"/>
  <c r="H42" i="11"/>
  <c r="J42" i="11" s="1"/>
  <c r="AG42" i="11" s="1"/>
  <c r="T41" i="11"/>
  <c r="H41" i="11"/>
  <c r="J41" i="11" s="1"/>
  <c r="AH40" i="11"/>
  <c r="T40" i="11"/>
  <c r="H40" i="11"/>
  <c r="J40" i="11" s="1"/>
  <c r="AG40" i="11" s="1"/>
  <c r="AH39" i="11"/>
  <c r="T39" i="11"/>
  <c r="H39" i="11"/>
  <c r="J39" i="11" s="1"/>
  <c r="AG39" i="11" s="1"/>
  <c r="AH38" i="11"/>
  <c r="T38" i="11"/>
  <c r="H38" i="11"/>
  <c r="J38" i="11" s="1"/>
  <c r="AG38" i="11" s="1"/>
  <c r="AH37" i="11"/>
  <c r="T37" i="11"/>
  <c r="H37" i="11"/>
  <c r="J37" i="11" s="1"/>
  <c r="AG37" i="11" s="1"/>
  <c r="AH36" i="11"/>
  <c r="T36" i="11"/>
  <c r="H36" i="11"/>
  <c r="J36" i="11" s="1"/>
  <c r="AG36" i="11" s="1"/>
  <c r="AH35" i="11"/>
  <c r="T35" i="11"/>
  <c r="J35" i="11"/>
  <c r="AG35" i="11" s="1"/>
  <c r="H35" i="11"/>
  <c r="AH34" i="11"/>
  <c r="T34" i="11"/>
  <c r="H34" i="11"/>
  <c r="J34" i="11" s="1"/>
  <c r="AG34" i="11" s="1"/>
  <c r="AH33" i="11"/>
  <c r="T33" i="11"/>
  <c r="H33" i="11"/>
  <c r="J33" i="11" s="1"/>
  <c r="AG33" i="11" s="1"/>
  <c r="AH32" i="11"/>
  <c r="T32" i="11"/>
  <c r="H32" i="11"/>
  <c r="J32" i="11" s="1"/>
  <c r="AG32" i="11" s="1"/>
  <c r="AH31" i="11"/>
  <c r="T31" i="11"/>
  <c r="H31" i="11"/>
  <c r="J31" i="11" s="1"/>
  <c r="AG31" i="11" s="1"/>
  <c r="AH30" i="11"/>
  <c r="T30" i="11"/>
  <c r="H30" i="11"/>
  <c r="J30" i="11" s="1"/>
  <c r="AG30" i="11" s="1"/>
  <c r="AH29" i="11"/>
  <c r="T29" i="11"/>
  <c r="H29" i="11"/>
  <c r="J29" i="11" s="1"/>
  <c r="AG29" i="11" s="1"/>
  <c r="AH28" i="11"/>
  <c r="T28" i="11"/>
  <c r="H28" i="11"/>
  <c r="J28" i="11" s="1"/>
  <c r="AG28" i="11" s="1"/>
  <c r="AH27" i="11"/>
  <c r="T27" i="11"/>
  <c r="J27" i="11"/>
  <c r="AG27" i="11" s="1"/>
  <c r="H27" i="11"/>
  <c r="AH26" i="11"/>
  <c r="T26" i="11"/>
  <c r="H26" i="11"/>
  <c r="J26" i="11" s="1"/>
  <c r="AG26" i="11" s="1"/>
  <c r="AH25" i="11"/>
  <c r="T25" i="11"/>
  <c r="H25" i="11"/>
  <c r="J25" i="11" s="1"/>
  <c r="AG25" i="11" s="1"/>
  <c r="AH24" i="11"/>
  <c r="T24" i="11"/>
  <c r="H24" i="11"/>
  <c r="J24" i="11" s="1"/>
  <c r="AG24" i="11" s="1"/>
  <c r="AH23" i="11"/>
  <c r="T23" i="11"/>
  <c r="H23" i="11"/>
  <c r="J23" i="11" s="1"/>
  <c r="AG23" i="11" s="1"/>
  <c r="AH22" i="11"/>
  <c r="T22" i="11"/>
  <c r="H22" i="11"/>
  <c r="J22" i="11" s="1"/>
  <c r="AG22" i="11" s="1"/>
  <c r="AH21" i="11"/>
  <c r="T21" i="11"/>
  <c r="H21" i="11"/>
  <c r="J21" i="11" s="1"/>
  <c r="AG21" i="11" s="1"/>
  <c r="AH20" i="11"/>
  <c r="T20" i="11"/>
  <c r="H20" i="11"/>
  <c r="J20" i="11" s="1"/>
  <c r="AG20" i="11" s="1"/>
  <c r="AH19" i="11"/>
  <c r="T19" i="11"/>
  <c r="J19" i="11"/>
  <c r="AG19" i="11" s="1"/>
  <c r="H19" i="11"/>
  <c r="AH18" i="11"/>
  <c r="T18" i="11"/>
  <c r="H18" i="11"/>
  <c r="J18" i="11" s="1"/>
  <c r="AG18" i="11" s="1"/>
  <c r="AH17" i="11"/>
  <c r="T17" i="11"/>
  <c r="H17" i="11"/>
  <c r="J17" i="11" s="1"/>
  <c r="AG17" i="11" s="1"/>
  <c r="AH16" i="11"/>
  <c r="T16" i="11"/>
  <c r="H16" i="11"/>
  <c r="J16" i="11" s="1"/>
  <c r="AG16" i="11" s="1"/>
  <c r="AH15" i="11"/>
  <c r="T15" i="11"/>
  <c r="H15" i="11"/>
  <c r="J15" i="11" s="1"/>
  <c r="AG15" i="11" s="1"/>
  <c r="AH14" i="11"/>
  <c r="T14" i="11"/>
  <c r="H14" i="11"/>
  <c r="J14" i="11" s="1"/>
  <c r="AG14" i="11" s="1"/>
  <c r="AH13" i="11"/>
  <c r="T13" i="11"/>
  <c r="H13" i="11"/>
  <c r="J13" i="11" s="1"/>
  <c r="AG13" i="11" s="1"/>
  <c r="AH12" i="11"/>
  <c r="T12" i="11"/>
  <c r="H12" i="11"/>
  <c r="J12" i="11" s="1"/>
  <c r="AG12" i="11" s="1"/>
  <c r="AH11" i="11"/>
  <c r="T11" i="11"/>
  <c r="J11" i="11"/>
  <c r="AG11" i="11" s="1"/>
  <c r="H11" i="11"/>
  <c r="AH10" i="11"/>
  <c r="T10" i="11"/>
  <c r="H10" i="11"/>
  <c r="J10" i="11" s="1"/>
  <c r="AG10" i="11" s="1"/>
  <c r="AH9" i="11"/>
  <c r="T9" i="11"/>
  <c r="H9" i="11"/>
  <c r="J9" i="11" s="1"/>
  <c r="AG9" i="11" s="1"/>
  <c r="AH8" i="11"/>
  <c r="T8" i="11"/>
  <c r="H8" i="11"/>
  <c r="J8" i="11" s="1"/>
  <c r="AG8" i="11" s="1"/>
</calcChain>
</file>

<file path=xl/sharedStrings.xml><?xml version="1.0" encoding="utf-8"?>
<sst xmlns="http://schemas.openxmlformats.org/spreadsheetml/2006/main" count="227" uniqueCount="157">
  <si>
    <t>Investment</t>
  </si>
  <si>
    <t>Investment Details</t>
  </si>
  <si>
    <t>Characteristics</t>
  </si>
  <si>
    <t>Vintage Year</t>
  </si>
  <si>
    <t>Commitment Amount</t>
  </si>
  <si>
    <t>Investment Amounts</t>
  </si>
  <si>
    <t xml:space="preserve">East Sussex Pension Fund </t>
  </si>
  <si>
    <t>IRR* (Local)</t>
  </si>
  <si>
    <t>Name</t>
  </si>
  <si>
    <t>Currency</t>
  </si>
  <si>
    <t xml:space="preserve">Total Distributed </t>
  </si>
  <si>
    <t xml:space="preserve">Unfunded Commitment </t>
  </si>
  <si>
    <t>TVPI* (Local)</t>
  </si>
  <si>
    <t>As of date</t>
  </si>
  <si>
    <t>GBP</t>
  </si>
  <si>
    <t>Pantheon Global Infrastructure Fund III</t>
  </si>
  <si>
    <t>USD</t>
  </si>
  <si>
    <t xml:space="preserve">Infracapital Partners III </t>
  </si>
  <si>
    <t>Committed</t>
  </si>
  <si>
    <t>Valuation</t>
  </si>
  <si>
    <t>Archmore International Infrastructure Fund I</t>
  </si>
  <si>
    <t>Fund</t>
  </si>
  <si>
    <t>Fund I</t>
  </si>
  <si>
    <t>Archmore International Infrastructure Fund III</t>
  </si>
  <si>
    <t>Infrastructure Fund III –</t>
  </si>
  <si>
    <t>Fund III</t>
  </si>
  <si>
    <t>Notes</t>
  </si>
  <si>
    <t>*AIIF Fund performance data is provided net of management fees and expenses in the Fund currency (USD)</t>
  </si>
  <si>
    <t>IRR and TVPI are sourced from the Figure 1 Summary Tables of the Fund's quarterly reports and in the Fund currency (USD)</t>
  </si>
  <si>
    <t xml:space="preserve">East Sussex have a 2.303% LP interest in AIIF </t>
  </si>
  <si>
    <t xml:space="preserve">Archmore III will make distributions to LPs after the Final Closing Date of the Fund </t>
  </si>
  <si>
    <t>Infracapital Greenfield Partners II (Sterling) SCSp</t>
  </si>
  <si>
    <t xml:space="preserve">taken from unaudited valuation statement </t>
  </si>
  <si>
    <t>Drawn</t>
  </si>
  <si>
    <t>Undrawn</t>
  </si>
  <si>
    <t>Distribution</t>
  </si>
  <si>
    <t>M&amp;G Real Estate Debt Finance VI DAC</t>
  </si>
  <si>
    <t>EAST SUSSEX PENSION FUND</t>
  </si>
  <si>
    <t>PRIVATE EQUITY PORTFOLIO</t>
  </si>
  <si>
    <t>As of 6/30/2021</t>
  </si>
  <si>
    <t>Subscription</t>
  </si>
  <si>
    <t>Investment
Commitments</t>
  </si>
  <si>
    <t>Amount
Drawn
Total</t>
  </si>
  <si>
    <t>Amount 
Drawn
Non-Funding</t>
  </si>
  <si>
    <t>Amount
Drawn
Funding</t>
  </si>
  <si>
    <t>Amount
UnDrawn</t>
  </si>
  <si>
    <t>Market
Value
(NAV)</t>
  </si>
  <si>
    <t>Distributions
Received
(D)</t>
  </si>
  <si>
    <t>Total
Value
(NAV + D)</t>
  </si>
  <si>
    <t>Gain Since Inception</t>
  </si>
  <si>
    <t>Gross IRR
Since
Inception</t>
  </si>
  <si>
    <t>Net IRR
Since
Inception</t>
  </si>
  <si>
    <t>Inception
Date</t>
  </si>
  <si>
    <t>Total
Value /
Amount
Drawn</t>
  </si>
  <si>
    <t>Drawn / Subscription</t>
  </si>
  <si>
    <t>Distributed / Drawn</t>
  </si>
  <si>
    <t>ASP 2003 US Fund</t>
  </si>
  <si>
    <t>4/2003</t>
  </si>
  <si>
    <t>1.60x</t>
  </si>
  <si>
    <t>ASP 2003 Non-US Fund</t>
  </si>
  <si>
    <t>1.61x</t>
  </si>
  <si>
    <t>2003 Participant Total</t>
  </si>
  <si>
    <t>ASP 2005 Non-US Fund</t>
  </si>
  <si>
    <t>3/2005</t>
  </si>
  <si>
    <t>1.38x</t>
  </si>
  <si>
    <t>ASP 2007 US Fund</t>
  </si>
  <si>
    <t>1/2007</t>
  </si>
  <si>
    <t>2.04x</t>
  </si>
  <si>
    <t>ASP 2007 Non-US Fund</t>
  </si>
  <si>
    <t>1.73x</t>
  </si>
  <si>
    <t>ASP 2007 Direct Fund</t>
  </si>
  <si>
    <t>2.54x</t>
  </si>
  <si>
    <t>2007 Participant Total</t>
  </si>
  <si>
    <t>1.93x</t>
  </si>
  <si>
    <t>ASP 2008 US Fund</t>
  </si>
  <si>
    <t>1/2008</t>
  </si>
  <si>
    <t>2.39x</t>
  </si>
  <si>
    <t>ASP 2008 Non-US Fund</t>
  </si>
  <si>
    <t>2.06x</t>
  </si>
  <si>
    <t>ASP 2008 Direct Fund</t>
  </si>
  <si>
    <t>2.71x</t>
  </si>
  <si>
    <t>2008 Participant Total</t>
  </si>
  <si>
    <t>2.26x</t>
  </si>
  <si>
    <t>ASP 2009 US Fund</t>
  </si>
  <si>
    <t>1/2009</t>
  </si>
  <si>
    <t>2.43x</t>
  </si>
  <si>
    <t>ASP 2009 Non-US Developed Fund</t>
  </si>
  <si>
    <t>6/2009</t>
  </si>
  <si>
    <t>2.02x</t>
  </si>
  <si>
    <t>ASP 2009 Emerging Markets Fund</t>
  </si>
  <si>
    <t>3/2009</t>
  </si>
  <si>
    <t>2.08x</t>
  </si>
  <si>
    <t>ASP 2009 Direct Fund</t>
  </si>
  <si>
    <t>2.10x</t>
  </si>
  <si>
    <t>2009 Participant Total</t>
  </si>
  <si>
    <t>2.21x</t>
  </si>
  <si>
    <t>ASP 2010 US Fund</t>
  </si>
  <si>
    <t>2/2010</t>
  </si>
  <si>
    <t>2.50x</t>
  </si>
  <si>
    <t>ASP 2010 Non-US Developed Fund</t>
  </si>
  <si>
    <t>3/2010</t>
  </si>
  <si>
    <t>1.97x</t>
  </si>
  <si>
    <t>ASP 2010 Emerging Markets Fund</t>
  </si>
  <si>
    <t>1/2011</t>
  </si>
  <si>
    <t>2.34x</t>
  </si>
  <si>
    <t>ASP 2010 Direct Fund</t>
  </si>
  <si>
    <t>1.95x</t>
  </si>
  <si>
    <t>2010 Participant Total</t>
  </si>
  <si>
    <t>ASP 2011 US Fund</t>
  </si>
  <si>
    <t>2.41x</t>
  </si>
  <si>
    <t>ASP 2011 Non-US Developed Fund</t>
  </si>
  <si>
    <t>5/2011</t>
  </si>
  <si>
    <t>ASP 2011 Emerging Markets Fund</t>
  </si>
  <si>
    <t>4/2011</t>
  </si>
  <si>
    <t>2.75x</t>
  </si>
  <si>
    <t>ASP 2011 Direct Fund</t>
  </si>
  <si>
    <t>2.19x</t>
  </si>
  <si>
    <t>2011 Participant Total</t>
  </si>
  <si>
    <t>2.30x</t>
  </si>
  <si>
    <t>ASP 2013 US Fund</t>
  </si>
  <si>
    <t>3/2013</t>
  </si>
  <si>
    <t>ASP 2013 Developed Fund</t>
  </si>
  <si>
    <t>2.20x</t>
  </si>
  <si>
    <t>ASP 2013 Emerging Markets Fund</t>
  </si>
  <si>
    <t>8/2013</t>
  </si>
  <si>
    <t>2.90x</t>
  </si>
  <si>
    <t>2013 Participant Total</t>
  </si>
  <si>
    <t>2.28x</t>
  </si>
  <si>
    <t>ASP 2014 Global Fund</t>
  </si>
  <si>
    <t>2/2014</t>
  </si>
  <si>
    <t>2.25x</t>
  </si>
  <si>
    <t>ASP 2017 Global Fund</t>
  </si>
  <si>
    <t>10/2017</t>
  </si>
  <si>
    <t>1.88x</t>
  </si>
  <si>
    <t>ASP 2018 Global Fund</t>
  </si>
  <si>
    <t>12/2018</t>
  </si>
  <si>
    <t>1.74x</t>
  </si>
  <si>
    <t>ASP 2019 Global Fund</t>
  </si>
  <si>
    <t>12/2019</t>
  </si>
  <si>
    <t>2.13x</t>
  </si>
  <si>
    <t>ASP Program Participant Total</t>
  </si>
  <si>
    <t>1.96x</t>
  </si>
  <si>
    <t>Direct Co-Investment II</t>
  </si>
  <si>
    <t>2.29x</t>
  </si>
  <si>
    <t>Grand Total</t>
  </si>
  <si>
    <t>GBP Performance:</t>
  </si>
  <si>
    <r>
      <t>Public Market Equivalent (</t>
    </r>
    <r>
      <rPr>
        <b/>
        <sz val="7"/>
        <rFont val="Arial"/>
        <family val="2"/>
      </rPr>
      <t>PME</t>
    </r>
    <r>
      <rPr>
        <sz val="7"/>
        <rFont val="Arial"/>
        <family val="2"/>
      </rPr>
      <t xml:space="preserve">) based on MSCI ACWI TR linked by cash flow equivalents since inception IRR in </t>
    </r>
    <r>
      <rPr>
        <b/>
        <sz val="7"/>
        <rFont val="Arial"/>
        <family val="2"/>
      </rPr>
      <t>USD 8.65%.</t>
    </r>
  </si>
  <si>
    <t>Total Amount Drawn Total includes capital called for third party offshore fund vehicle expenses (Amound Drawn Non-funding). The amount called for offshore expenses does not reduce the Amount Undrawn.</t>
  </si>
  <si>
    <t>Performance early in a fund's life is not generally meaningful due to fee drag and immature investments.</t>
  </si>
  <si>
    <t>*  Change in value over amount invested. Internal rates of return are not calculated for funds less than one year old.</t>
  </si>
  <si>
    <t>too soon</t>
  </si>
  <si>
    <t>Undrawn Commitment</t>
  </si>
  <si>
    <t>31/6/21</t>
  </si>
  <si>
    <t>The information supplied does not accurately reflect the current or expected performance of the fund in question, should not be used to compare returns among multiple private equity funds, and has not been calculated, reviewed, verified or in any way sanctioned or approved by HarbourVest Partners. This information is solely for use by East Sussex Pension Fund and is not to be used for any commercial purpose or gain.</t>
  </si>
  <si>
    <t>NA</t>
  </si>
  <si>
    <t>1.15X</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</si>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</sst>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quot;$&quot;#,##0_);[Red]\(&quot;$&quot;#,##0\)"/>
  </numFmts>
  <fonts count="40">
    <font>
      <sz val="10.5"/>
      <color theme="1"/>
      <name val="Frutiger 45 Light"/>
      <family val="2"/>
    </font>
    <font>
      <sz val="11"/>
      <color theme="1"/>
      <name val="Frutiger 45 Light"/>
      <family val="2"/>
      <scheme val="minor"/>
    </font>
    <font>
      <sz val="11"/>
      <color theme="1"/>
      <name val="Frutiger 45 Light"/>
      <family val="2"/>
      <scheme val="minor"/>
    </font>
    <font>
      <sz val="10.5"/>
      <color theme="1"/>
      <name val="Frutiger 45 Light"/>
      <family val="2"/>
    </font>
    <font>
      <b/>
      <sz val="18"/>
      <color theme="3"/>
      <name val="UBSHeadline"/>
      <family val="2"/>
      <scheme val="major"/>
    </font>
    <font>
      <b/>
      <sz val="15"/>
      <color theme="3"/>
      <name val="Frutiger 45 Light"/>
      <family val="2"/>
    </font>
    <font>
      <b/>
      <sz val="13"/>
      <color theme="3"/>
      <name val="Frutiger 45 Light"/>
      <family val="2"/>
    </font>
    <font>
      <b/>
      <sz val="11"/>
      <color theme="3"/>
      <name val="Frutiger 45 Light"/>
      <family val="2"/>
    </font>
    <font>
      <sz val="10.5"/>
      <color rgb="FF006100"/>
      <name val="Frutiger 45 Light"/>
      <family val="2"/>
    </font>
    <font>
      <sz val="10.5"/>
      <color rgb="FF9C0006"/>
      <name val="Frutiger 45 Light"/>
      <family val="2"/>
    </font>
    <font>
      <sz val="10.5"/>
      <color rgb="FF9C6500"/>
      <name val="Frutiger 45 Light"/>
      <family val="2"/>
    </font>
    <font>
      <sz val="10.5"/>
      <color rgb="FF3F3F76"/>
      <name val="Frutiger 45 Light"/>
      <family val="2"/>
    </font>
    <font>
      <b/>
      <sz val="10.5"/>
      <color rgb="FF3F3F3F"/>
      <name val="Frutiger 45 Light"/>
      <family val="2"/>
    </font>
    <font>
      <b/>
      <sz val="10.5"/>
      <color rgb="FFFA7D00"/>
      <name val="Frutiger 45 Light"/>
      <family val="2"/>
    </font>
    <font>
      <sz val="10.5"/>
      <color rgb="FFFA7D00"/>
      <name val="Frutiger 45 Light"/>
      <family val="2"/>
    </font>
    <font>
      <b/>
      <sz val="10.5"/>
      <color theme="0"/>
      <name val="Frutiger 45 Light"/>
      <family val="2"/>
    </font>
    <font>
      <sz val="10.5"/>
      <color rgb="FFFF0000"/>
      <name val="Frutiger 45 Light"/>
      <family val="2"/>
    </font>
    <font>
      <i/>
      <sz val="10.5"/>
      <color rgb="FF7F7F7F"/>
      <name val="Frutiger 45 Light"/>
      <family val="2"/>
    </font>
    <font>
      <b/>
      <sz val="10.5"/>
      <color theme="1"/>
      <name val="Frutiger 45 Light"/>
      <family val="2"/>
    </font>
    <font>
      <i/>
      <sz val="10.5"/>
      <color theme="1"/>
      <name val="Frutiger 45 Light"/>
      <family val="2"/>
    </font>
    <font>
      <b/>
      <sz val="10.5"/>
      <name val="Frutiger 45 Light"/>
      <family val="2"/>
    </font>
    <font>
      <sz val="10.5"/>
      <name val="Frutiger 45 Light"/>
      <family val="2"/>
    </font>
    <font>
      <sz val="10"/>
      <name val="Arial"/>
      <family val="2"/>
    </font>
    <font>
      <sz val="7.5"/>
      <name val="Arial"/>
      <family val="2"/>
    </font>
    <font>
      <sz val="7"/>
      <name val="Arial"/>
      <family val="2"/>
    </font>
    <font>
      <b/>
      <sz val="7.5"/>
      <name val="Arial"/>
      <family val="2"/>
    </font>
    <font>
      <b/>
      <sz val="10"/>
      <name val="Arial"/>
      <family val="2"/>
    </font>
    <font>
      <sz val="10"/>
      <color rgb="FFFF0000"/>
      <name val="Arial"/>
      <family val="2"/>
    </font>
    <font>
      <sz val="7"/>
      <color rgb="FFFF0000"/>
      <name val="Arial"/>
      <family val="2"/>
    </font>
    <font>
      <sz val="10"/>
      <name val="Arial"/>
      <family val="2"/>
    </font>
    <font>
      <b/>
      <sz val="10.5"/>
      <color rgb="FF000000"/>
      <name val="Frutiger 45 Light"/>
      <family val="2"/>
    </font>
    <font>
      <sz val="10.5"/>
      <color rgb="FF000000"/>
      <name val="Frutiger 45 Light"/>
      <family val="2"/>
    </font>
    <font>
      <b/>
      <sz val="11"/>
      <color theme="1"/>
      <name val="Frutiger 45 Light"/>
      <family val="2"/>
      <scheme val="minor"/>
    </font>
    <font>
      <i/>
      <sz val="7"/>
      <color rgb="FFFF0000"/>
      <name val="Arial"/>
      <family val="2"/>
    </font>
    <font>
      <sz val="8"/>
      <color rgb="FFFF0000"/>
      <name val="Arial"/>
      <family val="2"/>
    </font>
    <font>
      <sz val="7.5"/>
      <color rgb="FFFF0000"/>
      <name val="Arial"/>
      <family val="2"/>
    </font>
    <font>
      <b/>
      <sz val="7.5"/>
      <color rgb="FFFF0000"/>
      <name val="Arial"/>
      <family val="2"/>
    </font>
    <font>
      <b/>
      <sz val="10"/>
      <color rgb="FFFF0000"/>
      <name val="Arial"/>
      <family val="2"/>
    </font>
    <font>
      <b/>
      <sz val="7"/>
      <name val="Arial"/>
      <family val="2"/>
    </font>
    <font>
      <i/>
      <sz val="10"/>
      <color rgb="FF000000"/>
      <name val="Arial"/>
      <family val="2"/>
    </font>
  </fonts>
  <fills count="1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5"/>
        <bgColor indexed="64"/>
      </patternFill>
    </fill>
    <fill>
      <patternFill patternType="solid">
        <fgColor theme="5" tint="0.39997558519241921"/>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8"/>
      </bottom>
      <diagonal/>
    </border>
    <border>
      <left/>
      <right/>
      <top/>
      <bottom style="thin">
        <color indexed="64"/>
      </bottom>
      <diagonal/>
    </border>
    <border>
      <left/>
      <right/>
      <top style="thin">
        <color indexed="8"/>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2">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22" fillId="0" borderId="0"/>
    <xf numFmtId="0" fontId="29" fillId="0" borderId="0"/>
    <xf numFmtId="0" fontId="2" fillId="0" borderId="0"/>
    <xf numFmtId="9" fontId="2" fillId="0" borderId="0" applyFont="0" applyFill="0" applyBorder="0" applyAlignment="0" applyProtection="0"/>
  </cellStyleXfs>
  <cellXfs count="85">
    <xf numFmtId="0" fontId="0" fillId="0" borderId="0" xfId="0"/>
    <xf numFmtId="0" fontId="18" fillId="0" borderId="10" xfId="0" applyFont="1" applyBorder="1"/>
    <xf numFmtId="0" fontId="18" fillId="9" borderId="0" xfId="0" applyFont="1" applyFill="1"/>
    <xf numFmtId="0" fontId="0" fillId="9" borderId="0" xfId="0" applyFill="1"/>
    <xf numFmtId="0" fontId="18" fillId="10" borderId="10" xfId="0" applyFont="1" applyFill="1" applyBorder="1"/>
    <xf numFmtId="0" fontId="0" fillId="0" borderId="10" xfId="0" applyBorder="1" applyAlignment="1">
      <alignment horizontal="left"/>
    </xf>
    <xf numFmtId="0" fontId="18" fillId="11" borderId="0" xfId="0" applyFont="1" applyFill="1"/>
    <xf numFmtId="0" fontId="0" fillId="11" borderId="0" xfId="0" applyFill="1"/>
    <xf numFmtId="0" fontId="18" fillId="0" borderId="10" xfId="0" applyFont="1" applyBorder="1" applyAlignment="1">
      <alignment horizontal="right"/>
    </xf>
    <xf numFmtId="0" fontId="19" fillId="0" borderId="0" xfId="0" applyFont="1" applyAlignment="1">
      <alignment horizontal="right"/>
    </xf>
    <xf numFmtId="0" fontId="20" fillId="0" borderId="0" xfId="0" applyFont="1"/>
    <xf numFmtId="3" fontId="0" fillId="0" borderId="0" xfId="0" applyNumberFormat="1"/>
    <xf numFmtId="4" fontId="0" fillId="0" borderId="0" xfId="0" applyNumberFormat="1"/>
    <xf numFmtId="14" fontId="0" fillId="0" borderId="0" xfId="0" applyNumberFormat="1"/>
    <xf numFmtId="0" fontId="21" fillId="0" borderId="0" xfId="0" applyFont="1" applyAlignment="1">
      <alignment wrapText="1"/>
    </xf>
    <xf numFmtId="4" fontId="21" fillId="0" borderId="0" xfId="0" applyNumberFormat="1" applyFont="1" applyAlignment="1">
      <alignment wrapText="1"/>
    </xf>
    <xf numFmtId="0" fontId="0" fillId="0" borderId="10" xfId="0" applyBorder="1"/>
    <xf numFmtId="10" fontId="0" fillId="0" borderId="10" xfId="0" applyNumberFormat="1" applyBorder="1"/>
    <xf numFmtId="4" fontId="0" fillId="0" borderId="10" xfId="0" applyNumberFormat="1" applyBorder="1" applyAlignment="1">
      <alignment horizontal="right"/>
    </xf>
    <xf numFmtId="15" fontId="0" fillId="0" borderId="10" xfId="0" applyNumberFormat="1" applyBorder="1"/>
    <xf numFmtId="0" fontId="23" fillId="0" borderId="13" xfId="18" applyFont="1" applyBorder="1" applyAlignment="1" applyProtection="1">
      <alignment horizontal="center" wrapText="1" readingOrder="1"/>
      <protection locked="0"/>
    </xf>
    <xf numFmtId="0" fontId="23" fillId="0" borderId="0" xfId="18" applyFont="1" applyAlignment="1" applyProtection="1">
      <alignment horizontal="center" wrapText="1" readingOrder="1"/>
      <protection locked="0"/>
    </xf>
    <xf numFmtId="0" fontId="23" fillId="0" borderId="14" xfId="18" applyFont="1" applyBorder="1" applyAlignment="1">
      <alignment horizontal="center" wrapText="1"/>
    </xf>
    <xf numFmtId="0" fontId="22" fillId="0" borderId="0" xfId="18" applyAlignment="1" applyProtection="1">
      <alignment vertical="top" wrapText="1" readingOrder="1"/>
      <protection locked="0"/>
    </xf>
    <xf numFmtId="0" fontId="24" fillId="0" borderId="0" xfId="18" applyFont="1" applyAlignment="1" applyProtection="1">
      <alignment vertical="top" wrapText="1" readingOrder="1"/>
      <protection locked="0"/>
    </xf>
    <xf numFmtId="0" fontId="23" fillId="0" borderId="0" xfId="18" applyFont="1" applyAlignment="1" applyProtection="1">
      <alignment horizontal="left" vertical="top" wrapText="1" readingOrder="1"/>
      <protection locked="0"/>
    </xf>
    <xf numFmtId="166" fontId="23" fillId="0" borderId="0" xfId="18" applyNumberFormat="1" applyFont="1" applyAlignment="1" applyProtection="1">
      <alignment horizontal="right" vertical="top" wrapText="1" readingOrder="1"/>
      <protection locked="0"/>
    </xf>
    <xf numFmtId="0" fontId="23" fillId="0" borderId="0" xfId="18" applyFont="1" applyAlignment="1" applyProtection="1">
      <alignment horizontal="right" vertical="top" wrapText="1" readingOrder="1"/>
      <protection locked="0"/>
    </xf>
    <xf numFmtId="10" fontId="23" fillId="0" borderId="0" xfId="18" applyNumberFormat="1" applyFont="1" applyAlignment="1" applyProtection="1">
      <alignment horizontal="right" vertical="top" wrapText="1" readingOrder="1"/>
      <protection locked="0"/>
    </xf>
    <xf numFmtId="0" fontId="23" fillId="0" borderId="0" xfId="18" applyFont="1" applyAlignment="1" applyProtection="1">
      <alignment horizontal="center" vertical="top" wrapText="1" readingOrder="1"/>
      <protection locked="0"/>
    </xf>
    <xf numFmtId="0" fontId="25" fillId="0" borderId="0" xfId="18" applyFont="1" applyAlignment="1" applyProtection="1">
      <alignment horizontal="right" vertical="top" wrapText="1" readingOrder="1"/>
      <protection locked="0"/>
    </xf>
    <xf numFmtId="166" fontId="25" fillId="0" borderId="15" xfId="18" applyNumberFormat="1" applyFont="1" applyBorder="1" applyAlignment="1" applyProtection="1">
      <alignment horizontal="right" vertical="top" wrapText="1" readingOrder="1"/>
      <protection locked="0"/>
    </xf>
    <xf numFmtId="10" fontId="25" fillId="0" borderId="15" xfId="18" applyNumberFormat="1" applyFont="1" applyBorder="1" applyAlignment="1" applyProtection="1">
      <alignment horizontal="right" vertical="top" wrapText="1" readingOrder="1"/>
      <protection locked="0"/>
    </xf>
    <xf numFmtId="0" fontId="25" fillId="0" borderId="0" xfId="18" applyFont="1" applyAlignment="1" applyProtection="1">
      <alignment horizontal="center" vertical="top" wrapText="1" readingOrder="1"/>
      <protection locked="0"/>
    </xf>
    <xf numFmtId="0" fontId="25" fillId="0" borderId="15" xfId="18" applyFont="1" applyBorder="1" applyAlignment="1" applyProtection="1">
      <alignment horizontal="right" vertical="top" wrapText="1" readingOrder="1"/>
      <protection locked="0"/>
    </xf>
    <xf numFmtId="0" fontId="25" fillId="0" borderId="0" xfId="18" applyFont="1" applyAlignment="1" applyProtection="1">
      <alignment horizontal="left" vertical="top" wrapText="1" readingOrder="1"/>
      <protection locked="0"/>
    </xf>
    <xf numFmtId="166" fontId="25" fillId="0" borderId="0" xfId="18" applyNumberFormat="1" applyFont="1" applyAlignment="1" applyProtection="1">
      <alignment horizontal="right" vertical="top" wrapText="1" readingOrder="1"/>
      <protection locked="0"/>
    </xf>
    <xf numFmtId="10" fontId="25" fillId="0" borderId="0" xfId="18" applyNumberFormat="1" applyFont="1" applyAlignment="1" applyProtection="1">
      <alignment horizontal="right" vertical="top" wrapText="1" readingOrder="1"/>
      <protection locked="0"/>
    </xf>
    <xf numFmtId="166" fontId="23" fillId="0" borderId="15" xfId="18" applyNumberFormat="1" applyFont="1" applyBorder="1" applyAlignment="1" applyProtection="1">
      <alignment horizontal="right" vertical="top" wrapText="1" readingOrder="1"/>
      <protection locked="0"/>
    </xf>
    <xf numFmtId="0" fontId="23" fillId="0" borderId="15" xfId="18" applyFont="1" applyBorder="1" applyAlignment="1" applyProtection="1">
      <alignment horizontal="right" vertical="top" wrapText="1" readingOrder="1"/>
      <protection locked="0"/>
    </xf>
    <xf numFmtId="10" fontId="23" fillId="0" borderId="15" xfId="18" applyNumberFormat="1" applyFont="1" applyBorder="1" applyAlignment="1" applyProtection="1">
      <alignment horizontal="right" vertical="top" wrapText="1" readingOrder="1"/>
      <protection locked="0"/>
    </xf>
    <xf numFmtId="0" fontId="24" fillId="0" borderId="0" xfId="18" applyFont="1" applyAlignment="1" applyProtection="1">
      <alignment vertical="top" readingOrder="1"/>
      <protection locked="0"/>
    </xf>
    <xf numFmtId="3" fontId="0" fillId="0" borderId="10" xfId="0" applyNumberFormat="1" applyBorder="1"/>
    <xf numFmtId="14" fontId="0" fillId="0" borderId="10" xfId="0" applyNumberFormat="1" applyBorder="1"/>
    <xf numFmtId="164" fontId="0" fillId="0" borderId="10" xfId="0" applyNumberFormat="1" applyBorder="1" applyAlignment="1">
      <alignment horizontal="center"/>
    </xf>
    <xf numFmtId="0" fontId="22" fillId="0" borderId="0" xfId="18"/>
    <xf numFmtId="166" fontId="25" fillId="12" borderId="15" xfId="18" applyNumberFormat="1" applyFont="1" applyFill="1" applyBorder="1" applyAlignment="1" applyProtection="1">
      <alignment horizontal="right" vertical="top" wrapText="1" readingOrder="1"/>
      <protection locked="0"/>
    </xf>
    <xf numFmtId="10" fontId="25" fillId="13" borderId="15" xfId="18" applyNumberFormat="1" applyFont="1" applyFill="1" applyBorder="1" applyAlignment="1" applyProtection="1">
      <alignment horizontal="right" vertical="top" wrapText="1" readingOrder="1"/>
      <protection locked="0"/>
    </xf>
    <xf numFmtId="0" fontId="25" fillId="13" borderId="0" xfId="18" applyFont="1" applyFill="1" applyAlignment="1" applyProtection="1">
      <alignment horizontal="center" vertical="top" wrapText="1" readingOrder="1"/>
      <protection locked="0"/>
    </xf>
    <xf numFmtId="0" fontId="25" fillId="0" borderId="0" xfId="18" applyFont="1" applyAlignment="1" applyProtection="1">
      <alignment horizontal="right" vertical="top" readingOrder="1"/>
      <protection locked="0"/>
    </xf>
    <xf numFmtId="0" fontId="24" fillId="11" borderId="0" xfId="18" applyFont="1" applyFill="1" applyAlignment="1">
      <alignment horizontal="left" vertical="top"/>
    </xf>
    <xf numFmtId="0" fontId="2" fillId="0" borderId="0" xfId="20"/>
    <xf numFmtId="0" fontId="30" fillId="0" borderId="16" xfId="20" applyFont="1" applyBorder="1" applyAlignment="1">
      <alignment vertical="center"/>
    </xf>
    <xf numFmtId="0" fontId="30" fillId="0" borderId="17" xfId="20" applyFont="1" applyBorder="1" applyAlignment="1">
      <alignment vertical="center"/>
    </xf>
    <xf numFmtId="0" fontId="30" fillId="0" borderId="17" xfId="20" applyFont="1" applyBorder="1" applyAlignment="1">
      <alignment horizontal="right" vertical="center"/>
    </xf>
    <xf numFmtId="0" fontId="31" fillId="0" borderId="18" xfId="20" applyFont="1" applyBorder="1" applyAlignment="1">
      <alignment vertical="center"/>
    </xf>
    <xf numFmtId="0" fontId="31" fillId="0" borderId="19" xfId="20" applyFont="1" applyBorder="1" applyAlignment="1">
      <alignment vertical="center"/>
    </xf>
    <xf numFmtId="4" fontId="31" fillId="0" borderId="19" xfId="20" applyNumberFormat="1" applyFont="1" applyBorder="1" applyAlignment="1">
      <alignment horizontal="right" vertical="center"/>
    </xf>
    <xf numFmtId="165" fontId="31" fillId="0" borderId="19" xfId="21" applyNumberFormat="1" applyFont="1" applyBorder="1" applyAlignment="1">
      <alignment horizontal="right" vertical="center"/>
    </xf>
    <xf numFmtId="15" fontId="31" fillId="0" borderId="19" xfId="20" applyNumberFormat="1" applyFont="1" applyBorder="1" applyAlignment="1">
      <alignment horizontal="right" vertical="center"/>
    </xf>
    <xf numFmtId="0" fontId="31" fillId="11" borderId="18" xfId="20" applyFont="1" applyFill="1" applyBorder="1" applyAlignment="1">
      <alignment vertical="center"/>
    </xf>
    <xf numFmtId="0" fontId="32" fillId="0" borderId="0" xfId="20" applyFont="1"/>
    <xf numFmtId="3" fontId="21" fillId="0" borderId="10" xfId="0" applyNumberFormat="1" applyFont="1" applyBorder="1"/>
    <xf numFmtId="164" fontId="0" fillId="0" borderId="10" xfId="0" applyNumberFormat="1" applyBorder="1" applyAlignment="1">
      <alignment horizontal="right"/>
    </xf>
    <xf numFmtId="0" fontId="26" fillId="0" borderId="0" xfId="18" applyFont="1" applyAlignment="1" applyProtection="1">
      <alignment horizontal="center" vertical="top" wrapText="1" readingOrder="1"/>
      <protection locked="0"/>
    </xf>
    <xf numFmtId="0" fontId="27" fillId="0" borderId="0" xfId="18" applyFont="1"/>
    <xf numFmtId="0" fontId="33" fillId="0" borderId="0" xfId="18" applyFont="1" applyAlignment="1" applyProtection="1">
      <alignment vertical="top" wrapText="1" readingOrder="1"/>
      <protection locked="0"/>
    </xf>
    <xf numFmtId="0" fontId="34" fillId="0" borderId="0" xfId="18" applyFont="1" applyAlignment="1" applyProtection="1">
      <alignment horizontal="center" wrapText="1" readingOrder="1"/>
      <protection locked="0"/>
    </xf>
    <xf numFmtId="0" fontId="35" fillId="0" borderId="0" xfId="18" applyFont="1" applyAlignment="1" applyProtection="1">
      <alignment vertical="top" wrapText="1" readingOrder="1"/>
      <protection locked="0"/>
    </xf>
    <xf numFmtId="0" fontId="27" fillId="0" borderId="0" xfId="18" applyFont="1" applyAlignment="1" applyProtection="1">
      <alignment vertical="top" wrapText="1" readingOrder="1"/>
      <protection locked="0"/>
    </xf>
    <xf numFmtId="0" fontId="28" fillId="0" borderId="0" xfId="18" applyFont="1" applyAlignment="1" applyProtection="1">
      <alignment vertical="top" wrapText="1" readingOrder="1"/>
      <protection locked="0"/>
    </xf>
    <xf numFmtId="0" fontId="35" fillId="0" borderId="0" xfId="18" applyFont="1" applyAlignment="1" applyProtection="1">
      <alignment horizontal="right" vertical="top" wrapText="1" readingOrder="1"/>
      <protection locked="0"/>
    </xf>
    <xf numFmtId="0" fontId="36" fillId="0" borderId="0" xfId="18" applyFont="1" applyAlignment="1" applyProtection="1">
      <alignment horizontal="right" vertical="top" wrapText="1" readingOrder="1"/>
      <protection locked="0"/>
    </xf>
    <xf numFmtId="0" fontId="37" fillId="0" borderId="0" xfId="18" applyFont="1"/>
    <xf numFmtId="0" fontId="36" fillId="0" borderId="0" xfId="18" applyFont="1" applyAlignment="1" applyProtection="1">
      <alignment vertical="top" readingOrder="1"/>
      <protection locked="0"/>
    </xf>
    <xf numFmtId="0" fontId="27" fillId="0" borderId="0" xfId="18" applyFont="1" applyAlignment="1">
      <alignment wrapText="1"/>
    </xf>
    <xf numFmtId="0" fontId="28" fillId="0" borderId="0" xfId="18" applyFont="1" applyAlignment="1">
      <alignment horizontal="left" vertical="top"/>
    </xf>
    <xf numFmtId="0" fontId="28" fillId="0" borderId="0" xfId="18" applyFont="1" applyAlignment="1" applyProtection="1">
      <alignment vertical="top" readingOrder="1"/>
      <protection locked="0"/>
    </xf>
    <xf numFmtId="0" fontId="39" fillId="0" borderId="0" xfId="0" applyFont="1" applyAlignment="1">
      <alignment vertical="center"/>
    </xf>
    <xf numFmtId="0" fontId="1" fillId="0" borderId="0" xfId="20" applyFont="1"/>
    <xf numFmtId="0" fontId="18" fillId="10" borderId="11" xfId="0" applyFont="1" applyFill="1" applyBorder="1" applyAlignment="1">
      <alignment horizontal="center"/>
    </xf>
    <xf numFmtId="0" fontId="18" fillId="10" borderId="12" xfId="0" applyFont="1" applyFill="1" applyBorder="1" applyAlignment="1">
      <alignment horizontal="center"/>
    </xf>
    <xf numFmtId="0" fontId="18" fillId="10" borderId="10" xfId="0" applyFont="1" applyFill="1" applyBorder="1" applyAlignment="1">
      <alignment horizontal="center"/>
    </xf>
    <xf numFmtId="0" fontId="26" fillId="0" borderId="0" xfId="18" applyFont="1" applyAlignment="1" applyProtection="1">
      <alignment horizontal="center" vertical="top" wrapText="1" readingOrder="1"/>
      <protection locked="0"/>
    </xf>
    <xf numFmtId="0" fontId="22" fillId="0" borderId="0" xfId="18"/>
  </cellXfs>
  <cellStyles count="22">
    <cellStyle name="Bad" xfId="7" builtinId="27" hidden="1"/>
    <cellStyle name="Calculation" xfId="11" builtinId="22" hidden="1"/>
    <cellStyle name="Check Cell" xfId="13" builtinId="23" hidden="1"/>
    <cellStyle name="Explanatory Text" xfId="16" builtinId="53" hidden="1"/>
    <cellStyle name="Good" xfId="6" builtinId="26" hidden="1"/>
    <cellStyle name="Heading 1" xfId="2" builtinId="16" hidden="1"/>
    <cellStyle name="Heading 2" xfId="3" builtinId="17" hidden="1"/>
    <cellStyle name="Heading 3" xfId="4" builtinId="18" hidden="1"/>
    <cellStyle name="Heading 4" xfId="5" builtinId="19" hidden="1"/>
    <cellStyle name="Input" xfId="9" builtinId="20" hidden="1"/>
    <cellStyle name="Linked Cell" xfId="12" builtinId="24" hidden="1"/>
    <cellStyle name="Neutral" xfId="8" builtinId="28" hidden="1"/>
    <cellStyle name="Normal" xfId="0" builtinId="0"/>
    <cellStyle name="Normal 2" xfId="18" xr:uid="{C3C0B584-92A4-45F0-8281-1A739F65E402}"/>
    <cellStyle name="Normal 3" xfId="19" xr:uid="{385219E5-FB23-4929-AC20-B19F79922D77}"/>
    <cellStyle name="Normal 4" xfId="20" xr:uid="{FABB785C-E3FA-45D6-BCFF-6AB53B958DD9}"/>
    <cellStyle name="Note" xfId="15" builtinId="10" hidden="1"/>
    <cellStyle name="Output" xfId="10" builtinId="21" hidden="1"/>
    <cellStyle name="Percent 2" xfId="21" xr:uid="{A2CF9441-8F4D-4AAD-B131-0224523E356E}"/>
    <cellStyle name="Title" xfId="1" builtinId="15" hidden="1"/>
    <cellStyle name="Total" xfId="17" builtinId="25" hidden="1"/>
    <cellStyle name="Warning Text" xfId="14" builtinId="11" hidden="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10</xdr:col>
      <xdr:colOff>533765</xdr:colOff>
      <xdr:row>30</xdr:row>
      <xdr:rowOff>76464</xdr:rowOff>
    </xdr:to>
    <xdr:pic>
      <xdr:nvPicPr>
        <xdr:cNvPr id="2" name="Picture 1">
          <a:extLst>
            <a:ext uri="{FF2B5EF4-FFF2-40B4-BE49-F238E27FC236}">
              <a16:creationId xmlns:a16="http://schemas.microsoft.com/office/drawing/2014/main" id="{4B2A490A-150A-418E-B10A-3189419DA3A0}"/>
            </a:ext>
          </a:extLst>
        </xdr:cNvPr>
        <xdr:cNvPicPr>
          <a:picLocks noChangeAspect="1"/>
        </xdr:cNvPicPr>
      </xdr:nvPicPr>
      <xdr:blipFill>
        <a:blip xmlns:r="http://schemas.openxmlformats.org/officeDocument/2006/relationships" r:embed="rId1"/>
        <a:stretch>
          <a:fillRect/>
        </a:stretch>
      </xdr:blipFill>
      <xdr:spPr>
        <a:xfrm>
          <a:off x="0" y="85725"/>
          <a:ext cx="7106015" cy="5134239"/>
        </a:xfrm>
        <a:prstGeom prst="rect">
          <a:avLst/>
        </a:prstGeom>
      </xdr:spPr>
    </xdr:pic>
    <xdr:clientData/>
  </xdr:twoCellAnchor>
</xdr:wsDr>
</file>

<file path=xl/theme/theme1.xml><?xml version="1.0" encoding="utf-8"?>
<a:theme xmlns:a="http://schemas.openxmlformats.org/drawingml/2006/main" name="PresXpress_Print_Theme">
  <a:themeElements>
    <a:clrScheme name="UBSNewColorsV2">
      <a:dk1>
        <a:sysClr val="windowText" lastClr="000000"/>
      </a:dk1>
      <a:lt1>
        <a:sysClr val="window" lastClr="FFFFFF"/>
      </a:lt1>
      <a:dk2>
        <a:srgbClr val="E60000"/>
      </a:dk2>
      <a:lt2>
        <a:srgbClr val="FFFFFF"/>
      </a:lt2>
      <a:accent1>
        <a:srgbClr val="4D3C2F"/>
      </a:accent1>
      <a:accent2>
        <a:srgbClr val="CFBD9B"/>
      </a:accent2>
      <a:accent3>
        <a:srgbClr val="C07156"/>
      </a:accent3>
      <a:accent4>
        <a:srgbClr val="E8C767"/>
      </a:accent4>
      <a:accent5>
        <a:srgbClr val="AEB0B3"/>
      </a:accent5>
      <a:accent6>
        <a:srgbClr val="A43725"/>
      </a:accent6>
      <a:hlink>
        <a:srgbClr val="0000FF"/>
      </a:hlink>
      <a:folHlink>
        <a:srgbClr val="800080"/>
      </a:folHlink>
    </a:clrScheme>
    <a:fontScheme name="UBS Fontset">
      <a:majorFont>
        <a:latin typeface="UBSHeadline"/>
        <a:ea typeface="MS PGothic"/>
        <a:cs typeface=""/>
      </a:majorFont>
      <a:minorFont>
        <a:latin typeface="Frutiger 45 Light"/>
        <a:ea typeface="MS PGothic"/>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rgbClr val="7B7D80"/>
          </a:solidFill>
        </a:ln>
      </a:spPr>
      <a:bodyPr lIns="0" tIns="0" rIns="0" bIns="0" rtlCol="0" anchor="ctr"/>
      <a:lstStyle>
        <a:defPPr algn="ctr">
          <a:defRPr sz="1100" dirty="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rgbClr val="7B7D80"/>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defRPr sz="1100" dirty="0">
            <a:latin typeface="+mn-lt"/>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C041-BEEB-4B06-91E5-DB1510D48B8B}">
  <dimension ref="A1:K20"/>
  <sheetViews>
    <sheetView tabSelected="1" zoomScale="90" zoomScaleNormal="90" workbookViewId="0">
      <selection activeCell="H20" sqref="H20"/>
    </sheetView>
  </sheetViews>
  <sheetFormatPr defaultRowHeight="14"/>
  <cols>
    <col min="1" max="1" width="6.6640625" style="51" bestFit="1" customWidth="1"/>
    <col min="2" max="2" width="12.33203125" style="51" bestFit="1" customWidth="1"/>
    <col min="3" max="3" width="8.6640625" style="51" bestFit="1" customWidth="1"/>
    <col min="4" max="4" width="20" style="51" bestFit="1" customWidth="1"/>
    <col min="5" max="5" width="13.08203125" style="51" bestFit="1" customWidth="1"/>
    <col min="6" max="6" width="16.33203125" style="51" bestFit="1" customWidth="1"/>
    <col min="7" max="7" width="13.08203125" style="51" bestFit="1" customWidth="1"/>
    <col min="8" max="8" width="22.4140625" style="51" bestFit="1" customWidth="1"/>
    <col min="9" max="9" width="11.1640625" style="51" bestFit="1" customWidth="1"/>
    <col min="10" max="10" width="12.1640625" style="51" bestFit="1" customWidth="1"/>
    <col min="11" max="11" width="9.83203125" style="51" bestFit="1" customWidth="1"/>
    <col min="12" max="16384" width="8.6640625" style="51"/>
  </cols>
  <sheetData>
    <row r="1" spans="1:11" ht="14.5" thickBot="1">
      <c r="A1" s="51" t="s">
        <v>20</v>
      </c>
    </row>
    <row r="2" spans="1:11" ht="14.5" thickBot="1">
      <c r="A2" s="52" t="s">
        <v>21</v>
      </c>
      <c r="B2" s="52" t="s">
        <v>3</v>
      </c>
      <c r="C2" s="53" t="s">
        <v>9</v>
      </c>
      <c r="D2" s="54" t="s">
        <v>4</v>
      </c>
      <c r="E2" s="54" t="s">
        <v>18</v>
      </c>
      <c r="F2" s="54" t="s">
        <v>10</v>
      </c>
      <c r="G2" s="54" t="s">
        <v>19</v>
      </c>
      <c r="H2" s="54" t="s">
        <v>11</v>
      </c>
      <c r="I2" s="53" t="s">
        <v>7</v>
      </c>
      <c r="J2" s="53" t="s">
        <v>12</v>
      </c>
      <c r="K2" s="54" t="s">
        <v>13</v>
      </c>
    </row>
    <row r="3" spans="1:11" ht="14.5" thickBot="1">
      <c r="A3" s="55" t="s">
        <v>22</v>
      </c>
      <c r="B3" s="55">
        <v>2008</v>
      </c>
      <c r="C3" s="56" t="s">
        <v>16</v>
      </c>
      <c r="D3" s="57">
        <v>35000000</v>
      </c>
      <c r="E3" s="57">
        <v>33294083</v>
      </c>
      <c r="F3" s="57">
        <v>115131.58</v>
      </c>
      <c r="G3" s="57">
        <v>13993665</v>
      </c>
      <c r="H3" s="57">
        <v>1705567</v>
      </c>
      <c r="I3" s="58">
        <v>3.6999999999999998E-2</v>
      </c>
      <c r="J3" s="57">
        <v>1.31</v>
      </c>
      <c r="K3" s="59" t="s">
        <v>152</v>
      </c>
    </row>
    <row r="5" spans="1:11" ht="14.5" thickBot="1">
      <c r="A5" s="51" t="s">
        <v>23</v>
      </c>
    </row>
    <row r="6" spans="1:11" ht="14.5" thickBot="1">
      <c r="A6" s="52" t="s">
        <v>24</v>
      </c>
      <c r="B6" s="52" t="s">
        <v>3</v>
      </c>
      <c r="C6" s="53" t="s">
        <v>9</v>
      </c>
      <c r="D6" s="54" t="s">
        <v>4</v>
      </c>
      <c r="E6" s="54" t="s">
        <v>18</v>
      </c>
      <c r="F6" s="54" t="s">
        <v>10</v>
      </c>
      <c r="G6" s="54" t="s">
        <v>19</v>
      </c>
      <c r="H6" s="54" t="s">
        <v>11</v>
      </c>
      <c r="I6" s="53" t="s">
        <v>7</v>
      </c>
      <c r="J6" s="53" t="s">
        <v>12</v>
      </c>
      <c r="K6" s="54" t="s">
        <v>13</v>
      </c>
    </row>
    <row r="7" spans="1:11" ht="14.5" thickBot="1">
      <c r="A7" s="55" t="s">
        <v>25</v>
      </c>
      <c r="B7" s="60">
        <v>2019</v>
      </c>
      <c r="C7" s="56" t="s">
        <v>16</v>
      </c>
      <c r="D7" s="57">
        <v>50000000</v>
      </c>
      <c r="E7" s="57">
        <v>22269887.809999999</v>
      </c>
      <c r="F7" s="57" t="s">
        <v>154</v>
      </c>
      <c r="G7" s="57">
        <v>22391342.41</v>
      </c>
      <c r="H7" s="57">
        <v>27730112.190000001</v>
      </c>
      <c r="I7" s="58">
        <v>0.10199999999999999</v>
      </c>
      <c r="J7" s="57">
        <v>1.1599999999999999</v>
      </c>
      <c r="K7" s="59" t="s">
        <v>152</v>
      </c>
    </row>
    <row r="9" spans="1:11">
      <c r="A9" s="51" t="s">
        <v>26</v>
      </c>
      <c r="I9" s="61"/>
    </row>
    <row r="10" spans="1:11">
      <c r="A10" s="51" t="s">
        <v>27</v>
      </c>
    </row>
    <row r="11" spans="1:11">
      <c r="A11" s="51" t="s">
        <v>28</v>
      </c>
    </row>
    <row r="12" spans="1:11">
      <c r="A12" s="51" t="s">
        <v>29</v>
      </c>
    </row>
    <row r="13" spans="1:11">
      <c r="A13" s="51" t="s">
        <v>30</v>
      </c>
    </row>
    <row r="20" spans="8:8">
      <c r="H20" s="79" t="s">
        <v>156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2B57-5D51-4276-9BC7-4A2AAE3C6DE3}">
  <dimension ref="A2:L7"/>
  <sheetViews>
    <sheetView zoomScale="80" zoomScaleNormal="80" workbookViewId="0">
      <selection activeCell="H20" sqref="H20"/>
    </sheetView>
  </sheetViews>
  <sheetFormatPr defaultRowHeight="13.5"/>
  <cols>
    <col min="1" max="1" width="41.83203125" bestFit="1" customWidth="1"/>
    <col min="2" max="2" width="12.08203125" bestFit="1" customWidth="1"/>
    <col min="3" max="3" width="8.83203125" bestFit="1" customWidth="1"/>
    <col min="4" max="4" width="19.08203125" bestFit="1" customWidth="1"/>
    <col min="5" max="5" width="22.5" customWidth="1"/>
    <col min="6" max="6" width="18.5" customWidth="1"/>
    <col min="7" max="8" width="23.08203125" customWidth="1"/>
    <col min="9" max="9" width="10.83203125" bestFit="1" customWidth="1"/>
    <col min="10" max="10" width="11.58203125" bestFit="1" customWidth="1"/>
    <col min="11" max="11" width="9.08203125" bestFit="1" customWidth="1"/>
  </cols>
  <sheetData>
    <row r="2" spans="1:12">
      <c r="A2" s="2" t="s">
        <v>6</v>
      </c>
      <c r="B2" s="3"/>
      <c r="C2" s="3"/>
    </row>
    <row r="4" spans="1:12">
      <c r="A4" s="80" t="s">
        <v>0</v>
      </c>
      <c r="B4" s="81"/>
      <c r="C4" s="80" t="s">
        <v>1</v>
      </c>
      <c r="D4" s="81"/>
      <c r="E4" s="4" t="s">
        <v>5</v>
      </c>
      <c r="F4" s="82" t="s">
        <v>2</v>
      </c>
      <c r="G4" s="82"/>
      <c r="H4" s="82"/>
      <c r="I4" s="82"/>
      <c r="J4" s="82"/>
      <c r="K4" s="82"/>
      <c r="L4" s="6"/>
    </row>
    <row r="5" spans="1:12">
      <c r="A5" s="1" t="s">
        <v>8</v>
      </c>
      <c r="B5" s="1" t="s">
        <v>3</v>
      </c>
      <c r="C5" s="1" t="s">
        <v>9</v>
      </c>
      <c r="D5" s="8" t="s">
        <v>4</v>
      </c>
      <c r="E5" s="8" t="s">
        <v>33</v>
      </c>
      <c r="F5" s="8" t="s">
        <v>35</v>
      </c>
      <c r="G5" s="8" t="s">
        <v>19</v>
      </c>
      <c r="H5" s="8" t="s">
        <v>34</v>
      </c>
      <c r="I5" s="1" t="s">
        <v>7</v>
      </c>
      <c r="J5" s="1" t="s">
        <v>12</v>
      </c>
      <c r="K5" s="8" t="s">
        <v>13</v>
      </c>
      <c r="L5" s="7"/>
    </row>
    <row r="6" spans="1:12">
      <c r="A6" s="5" t="s">
        <v>15</v>
      </c>
      <c r="B6" s="5">
        <v>2018</v>
      </c>
      <c r="C6" s="16" t="s">
        <v>16</v>
      </c>
      <c r="D6" s="42">
        <v>117000000</v>
      </c>
      <c r="E6" s="42">
        <v>44097889</v>
      </c>
      <c r="F6" s="42">
        <v>4569730</v>
      </c>
      <c r="G6" s="42">
        <v>46098747</v>
      </c>
      <c r="H6" s="42">
        <v>42781203</v>
      </c>
      <c r="I6" s="17">
        <v>9.5000000000000001E-2</v>
      </c>
      <c r="J6" s="18" t="s">
        <v>155</v>
      </c>
      <c r="K6" s="19">
        <v>44377</v>
      </c>
      <c r="L6" s="7"/>
    </row>
    <row r="7" spans="1:12">
      <c r="F7" s="9"/>
    </row>
  </sheetData>
  <mergeCells count="3">
    <mergeCell ref="A4:B4"/>
    <mergeCell ref="C4:D4"/>
    <mergeCell ref="F4:K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12"/>
  <sheetViews>
    <sheetView topLeftCell="B1" zoomScale="70" zoomScaleNormal="70" workbookViewId="0">
      <selection activeCell="I52" sqref="I52"/>
    </sheetView>
  </sheetViews>
  <sheetFormatPr defaultRowHeight="13.5"/>
  <cols>
    <col min="1" max="1" width="46.6640625" bestFit="1" customWidth="1"/>
    <col min="2" max="2" width="12.08203125" bestFit="1" customWidth="1"/>
    <col min="3" max="3" width="8.9140625" bestFit="1" customWidth="1"/>
    <col min="4" max="4" width="19.58203125" bestFit="1" customWidth="1"/>
    <col min="5" max="5" width="19.08203125" bestFit="1" customWidth="1"/>
    <col min="6" max="6" width="16" bestFit="1" customWidth="1"/>
    <col min="7" max="7" width="17.5" bestFit="1" customWidth="1"/>
    <col min="8" max="8" width="21.6640625" bestFit="1" customWidth="1"/>
    <col min="9" max="9" width="10.58203125" bestFit="1" customWidth="1"/>
    <col min="10" max="10" width="12.4140625" bestFit="1" customWidth="1"/>
    <col min="11" max="11" width="13.5" bestFit="1" customWidth="1"/>
    <col min="12" max="12" width="14.1640625" bestFit="1" customWidth="1"/>
  </cols>
  <sheetData>
    <row r="2" spans="1:12">
      <c r="A2" s="2" t="s">
        <v>6</v>
      </c>
      <c r="B2" s="3"/>
      <c r="C2" s="3"/>
    </row>
    <row r="4" spans="1:12">
      <c r="A4" s="80" t="s">
        <v>0</v>
      </c>
      <c r="B4" s="81"/>
      <c r="C4" s="80" t="s">
        <v>1</v>
      </c>
      <c r="D4" s="81"/>
      <c r="E4" s="4" t="s">
        <v>5</v>
      </c>
      <c r="F4" s="82" t="s">
        <v>2</v>
      </c>
      <c r="G4" s="82"/>
      <c r="H4" s="82"/>
      <c r="I4" s="82"/>
      <c r="J4" s="82"/>
      <c r="K4" s="82"/>
      <c r="L4" s="6"/>
    </row>
    <row r="5" spans="1:12">
      <c r="A5" s="1" t="s">
        <v>8</v>
      </c>
      <c r="B5" s="1" t="s">
        <v>3</v>
      </c>
      <c r="C5" s="1" t="s">
        <v>9</v>
      </c>
      <c r="D5" s="8" t="s">
        <v>4</v>
      </c>
      <c r="E5" s="8" t="s">
        <v>18</v>
      </c>
      <c r="F5" s="8" t="s">
        <v>10</v>
      </c>
      <c r="G5" s="8" t="s">
        <v>19</v>
      </c>
      <c r="H5" s="8" t="s">
        <v>151</v>
      </c>
      <c r="I5" s="1" t="s">
        <v>7</v>
      </c>
      <c r="J5" s="1" t="s">
        <v>12</v>
      </c>
      <c r="K5" s="8" t="s">
        <v>13</v>
      </c>
      <c r="L5" s="7"/>
    </row>
    <row r="6" spans="1:12">
      <c r="A6" s="5" t="s">
        <v>36</v>
      </c>
      <c r="B6" s="5">
        <v>2010</v>
      </c>
      <c r="C6" s="16" t="s">
        <v>14</v>
      </c>
      <c r="D6" s="42">
        <v>60000000</v>
      </c>
      <c r="E6" s="42">
        <v>38549926.380000003</v>
      </c>
      <c r="F6" s="42">
        <v>0</v>
      </c>
      <c r="G6" s="12">
        <v>40848038.289999999</v>
      </c>
      <c r="H6" s="12">
        <v>21450073.620000001</v>
      </c>
      <c r="I6" s="17">
        <v>0.04</v>
      </c>
      <c r="J6" s="18">
        <v>1.18</v>
      </c>
      <c r="K6" s="43" t="s">
        <v>152</v>
      </c>
      <c r="L6" s="7"/>
    </row>
    <row r="8" spans="1:12">
      <c r="A8" s="10"/>
    </row>
    <row r="9" spans="1:12">
      <c r="A9" s="14"/>
      <c r="B9" s="14"/>
      <c r="C9" s="14"/>
    </row>
    <row r="10" spans="1:12">
      <c r="A10" s="14"/>
      <c r="B10" s="15"/>
      <c r="C10" s="14"/>
    </row>
    <row r="11" spans="1:12">
      <c r="B11" s="12"/>
    </row>
    <row r="12" spans="1:12">
      <c r="B12" s="12"/>
      <c r="C12" s="12"/>
    </row>
  </sheetData>
  <mergeCells count="3">
    <mergeCell ref="A4:B4"/>
    <mergeCell ref="C4:D4"/>
    <mergeCell ref="F4:K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B1F5F-D360-4133-ABAC-554F01D1E25D}">
  <sheetPr>
    <pageSetUpPr fitToPage="1"/>
  </sheetPr>
  <dimension ref="A1:AH84"/>
  <sheetViews>
    <sheetView showGridLines="0" zoomScaleNormal="100" workbookViewId="0">
      <pane ySplit="6" topLeftCell="A31" activePane="bottomLeft" state="frozen"/>
      <selection pane="bottomLeft" activeCell="L65" sqref="L65"/>
    </sheetView>
  </sheetViews>
  <sheetFormatPr defaultColWidth="8.4140625" defaultRowHeight="12.5"/>
  <cols>
    <col min="1" max="1" width="25.83203125" style="65" customWidth="1"/>
    <col min="2" max="2" width="11.6640625" style="65" customWidth="1"/>
    <col min="3" max="3" width="0.4140625" style="65" customWidth="1"/>
    <col min="4" max="4" width="11.6640625" style="65" customWidth="1"/>
    <col min="5" max="5" width="0.4140625" style="65" customWidth="1"/>
    <col min="6" max="6" width="11.6640625" style="65" customWidth="1"/>
    <col min="7" max="7" width="0.4140625" style="65" customWidth="1"/>
    <col min="8" max="8" width="11.6640625" style="65" customWidth="1"/>
    <col min="9" max="9" width="0.4140625" style="65" customWidth="1"/>
    <col min="10" max="10" width="11.6640625" style="65" customWidth="1"/>
    <col min="11" max="11" width="0.4140625" style="65" customWidth="1"/>
    <col min="12" max="12" width="11.6640625" style="65" customWidth="1"/>
    <col min="13" max="13" width="0.4140625" style="65" customWidth="1"/>
    <col min="14" max="14" width="11.6640625" style="65" customWidth="1"/>
    <col min="15" max="15" width="0.4140625" style="65" customWidth="1"/>
    <col min="16" max="16" width="11.6640625" style="65" customWidth="1"/>
    <col min="17" max="17" width="0.4140625" style="65" customWidth="1"/>
    <col min="18" max="18" width="11.6640625" style="65" customWidth="1"/>
    <col min="19" max="19" width="0.5" style="65" customWidth="1"/>
    <col min="20" max="20" width="11.6640625" style="65" customWidth="1"/>
    <col min="21" max="21" width="0.4140625" style="65" customWidth="1"/>
    <col min="22" max="22" width="7.58203125" style="65" bestFit="1" customWidth="1"/>
    <col min="23" max="23" width="0.75" style="65" customWidth="1"/>
    <col min="24" max="24" width="7.5" style="65" bestFit="1" customWidth="1"/>
    <col min="25" max="25" width="0.75" style="65" customWidth="1"/>
    <col min="26" max="26" width="6.25" style="65" customWidth="1"/>
    <col min="27" max="27" width="0.4140625" style="65" customWidth="1"/>
    <col min="28" max="28" width="6.1640625" style="65" customWidth="1"/>
    <col min="29" max="29" width="0.25" style="65" customWidth="1"/>
    <col min="30" max="31" width="0" style="65" hidden="1" customWidth="1"/>
    <col min="32" max="256" width="8.4140625" style="65"/>
    <col min="257" max="257" width="25.83203125" style="65" customWidth="1"/>
    <col min="258" max="258" width="11.6640625" style="65" customWidth="1"/>
    <col min="259" max="259" width="0.4140625" style="65" customWidth="1"/>
    <col min="260" max="260" width="11.6640625" style="65" customWidth="1"/>
    <col min="261" max="261" width="0.4140625" style="65" customWidth="1"/>
    <col min="262" max="262" width="11.6640625" style="65" customWidth="1"/>
    <col min="263" max="263" width="0.4140625" style="65" customWidth="1"/>
    <col min="264" max="264" width="11.6640625" style="65" customWidth="1"/>
    <col min="265" max="265" width="0.4140625" style="65" customWidth="1"/>
    <col min="266" max="266" width="11.6640625" style="65" customWidth="1"/>
    <col min="267" max="267" width="0.4140625" style="65" customWidth="1"/>
    <col min="268" max="268" width="11.6640625" style="65" customWidth="1"/>
    <col min="269" max="269" width="0.4140625" style="65" customWidth="1"/>
    <col min="270" max="270" width="11.6640625" style="65" customWidth="1"/>
    <col min="271" max="271" width="0.4140625" style="65" customWidth="1"/>
    <col min="272" max="272" width="11.6640625" style="65" customWidth="1"/>
    <col min="273" max="273" width="0.4140625" style="65" customWidth="1"/>
    <col min="274" max="274" width="11.6640625" style="65" customWidth="1"/>
    <col min="275" max="275" width="0.5" style="65" customWidth="1"/>
    <col min="276" max="276" width="11.6640625" style="65" customWidth="1"/>
    <col min="277" max="277" width="0.4140625" style="65" customWidth="1"/>
    <col min="278" max="278" width="7.58203125" style="65" bestFit="1" customWidth="1"/>
    <col min="279" max="279" width="0.75" style="65" customWidth="1"/>
    <col min="280" max="280" width="7.5" style="65" bestFit="1" customWidth="1"/>
    <col min="281" max="281" width="0.75" style="65" customWidth="1"/>
    <col min="282" max="282" width="6.25" style="65" customWidth="1"/>
    <col min="283" max="283" width="0.4140625" style="65" customWidth="1"/>
    <col min="284" max="284" width="6.1640625" style="65" customWidth="1"/>
    <col min="285" max="285" width="0.25" style="65" customWidth="1"/>
    <col min="286" max="287" width="0" style="65" hidden="1" customWidth="1"/>
    <col min="288" max="512" width="8.4140625" style="65"/>
    <col min="513" max="513" width="25.83203125" style="65" customWidth="1"/>
    <col min="514" max="514" width="11.6640625" style="65" customWidth="1"/>
    <col min="515" max="515" width="0.4140625" style="65" customWidth="1"/>
    <col min="516" max="516" width="11.6640625" style="65" customWidth="1"/>
    <col min="517" max="517" width="0.4140625" style="65" customWidth="1"/>
    <col min="518" max="518" width="11.6640625" style="65" customWidth="1"/>
    <col min="519" max="519" width="0.4140625" style="65" customWidth="1"/>
    <col min="520" max="520" width="11.6640625" style="65" customWidth="1"/>
    <col min="521" max="521" width="0.4140625" style="65" customWidth="1"/>
    <col min="522" max="522" width="11.6640625" style="65" customWidth="1"/>
    <col min="523" max="523" width="0.4140625" style="65" customWidth="1"/>
    <col min="524" max="524" width="11.6640625" style="65" customWidth="1"/>
    <col min="525" max="525" width="0.4140625" style="65" customWidth="1"/>
    <col min="526" max="526" width="11.6640625" style="65" customWidth="1"/>
    <col min="527" max="527" width="0.4140625" style="65" customWidth="1"/>
    <col min="528" max="528" width="11.6640625" style="65" customWidth="1"/>
    <col min="529" max="529" width="0.4140625" style="65" customWidth="1"/>
    <col min="530" max="530" width="11.6640625" style="65" customWidth="1"/>
    <col min="531" max="531" width="0.5" style="65" customWidth="1"/>
    <col min="532" max="532" width="11.6640625" style="65" customWidth="1"/>
    <col min="533" max="533" width="0.4140625" style="65" customWidth="1"/>
    <col min="534" max="534" width="7.58203125" style="65" bestFit="1" customWidth="1"/>
    <col min="535" max="535" width="0.75" style="65" customWidth="1"/>
    <col min="536" max="536" width="7.5" style="65" bestFit="1" customWidth="1"/>
    <col min="537" max="537" width="0.75" style="65" customWidth="1"/>
    <col min="538" max="538" width="6.25" style="65" customWidth="1"/>
    <col min="539" max="539" width="0.4140625" style="65" customWidth="1"/>
    <col min="540" max="540" width="6.1640625" style="65" customWidth="1"/>
    <col min="541" max="541" width="0.25" style="65" customWidth="1"/>
    <col min="542" max="543" width="0" style="65" hidden="1" customWidth="1"/>
    <col min="544" max="768" width="8.4140625" style="65"/>
    <col min="769" max="769" width="25.83203125" style="65" customWidth="1"/>
    <col min="770" max="770" width="11.6640625" style="65" customWidth="1"/>
    <col min="771" max="771" width="0.4140625" style="65" customWidth="1"/>
    <col min="772" max="772" width="11.6640625" style="65" customWidth="1"/>
    <col min="773" max="773" width="0.4140625" style="65" customWidth="1"/>
    <col min="774" max="774" width="11.6640625" style="65" customWidth="1"/>
    <col min="775" max="775" width="0.4140625" style="65" customWidth="1"/>
    <col min="776" max="776" width="11.6640625" style="65" customWidth="1"/>
    <col min="777" max="777" width="0.4140625" style="65" customWidth="1"/>
    <col min="778" max="778" width="11.6640625" style="65" customWidth="1"/>
    <col min="779" max="779" width="0.4140625" style="65" customWidth="1"/>
    <col min="780" max="780" width="11.6640625" style="65" customWidth="1"/>
    <col min="781" max="781" width="0.4140625" style="65" customWidth="1"/>
    <col min="782" max="782" width="11.6640625" style="65" customWidth="1"/>
    <col min="783" max="783" width="0.4140625" style="65" customWidth="1"/>
    <col min="784" max="784" width="11.6640625" style="65" customWidth="1"/>
    <col min="785" max="785" width="0.4140625" style="65" customWidth="1"/>
    <col min="786" max="786" width="11.6640625" style="65" customWidth="1"/>
    <col min="787" max="787" width="0.5" style="65" customWidth="1"/>
    <col min="788" max="788" width="11.6640625" style="65" customWidth="1"/>
    <col min="789" max="789" width="0.4140625" style="65" customWidth="1"/>
    <col min="790" max="790" width="7.58203125" style="65" bestFit="1" customWidth="1"/>
    <col min="791" max="791" width="0.75" style="65" customWidth="1"/>
    <col min="792" max="792" width="7.5" style="65" bestFit="1" customWidth="1"/>
    <col min="793" max="793" width="0.75" style="65" customWidth="1"/>
    <col min="794" max="794" width="6.25" style="65" customWidth="1"/>
    <col min="795" max="795" width="0.4140625" style="65" customWidth="1"/>
    <col min="796" max="796" width="6.1640625" style="65" customWidth="1"/>
    <col min="797" max="797" width="0.25" style="65" customWidth="1"/>
    <col min="798" max="799" width="0" style="65" hidden="1" customWidth="1"/>
    <col min="800" max="1024" width="8.4140625" style="65"/>
    <col min="1025" max="1025" width="25.83203125" style="65" customWidth="1"/>
    <col min="1026" max="1026" width="11.6640625" style="65" customWidth="1"/>
    <col min="1027" max="1027" width="0.4140625" style="65" customWidth="1"/>
    <col min="1028" max="1028" width="11.6640625" style="65" customWidth="1"/>
    <col min="1029" max="1029" width="0.4140625" style="65" customWidth="1"/>
    <col min="1030" max="1030" width="11.6640625" style="65" customWidth="1"/>
    <col min="1031" max="1031" width="0.4140625" style="65" customWidth="1"/>
    <col min="1032" max="1032" width="11.6640625" style="65" customWidth="1"/>
    <col min="1033" max="1033" width="0.4140625" style="65" customWidth="1"/>
    <col min="1034" max="1034" width="11.6640625" style="65" customWidth="1"/>
    <col min="1035" max="1035" width="0.4140625" style="65" customWidth="1"/>
    <col min="1036" max="1036" width="11.6640625" style="65" customWidth="1"/>
    <col min="1037" max="1037" width="0.4140625" style="65" customWidth="1"/>
    <col min="1038" max="1038" width="11.6640625" style="65" customWidth="1"/>
    <col min="1039" max="1039" width="0.4140625" style="65" customWidth="1"/>
    <col min="1040" max="1040" width="11.6640625" style="65" customWidth="1"/>
    <col min="1041" max="1041" width="0.4140625" style="65" customWidth="1"/>
    <col min="1042" max="1042" width="11.6640625" style="65" customWidth="1"/>
    <col min="1043" max="1043" width="0.5" style="65" customWidth="1"/>
    <col min="1044" max="1044" width="11.6640625" style="65" customWidth="1"/>
    <col min="1045" max="1045" width="0.4140625" style="65" customWidth="1"/>
    <col min="1046" max="1046" width="7.58203125" style="65" bestFit="1" customWidth="1"/>
    <col min="1047" max="1047" width="0.75" style="65" customWidth="1"/>
    <col min="1048" max="1048" width="7.5" style="65" bestFit="1" customWidth="1"/>
    <col min="1049" max="1049" width="0.75" style="65" customWidth="1"/>
    <col min="1050" max="1050" width="6.25" style="65" customWidth="1"/>
    <col min="1051" max="1051" width="0.4140625" style="65" customWidth="1"/>
    <col min="1052" max="1052" width="6.1640625" style="65" customWidth="1"/>
    <col min="1053" max="1053" width="0.25" style="65" customWidth="1"/>
    <col min="1054" max="1055" width="0" style="65" hidden="1" customWidth="1"/>
    <col min="1056" max="1280" width="8.4140625" style="65"/>
    <col min="1281" max="1281" width="25.83203125" style="65" customWidth="1"/>
    <col min="1282" max="1282" width="11.6640625" style="65" customWidth="1"/>
    <col min="1283" max="1283" width="0.4140625" style="65" customWidth="1"/>
    <col min="1284" max="1284" width="11.6640625" style="65" customWidth="1"/>
    <col min="1285" max="1285" width="0.4140625" style="65" customWidth="1"/>
    <col min="1286" max="1286" width="11.6640625" style="65" customWidth="1"/>
    <col min="1287" max="1287" width="0.4140625" style="65" customWidth="1"/>
    <col min="1288" max="1288" width="11.6640625" style="65" customWidth="1"/>
    <col min="1289" max="1289" width="0.4140625" style="65" customWidth="1"/>
    <col min="1290" max="1290" width="11.6640625" style="65" customWidth="1"/>
    <col min="1291" max="1291" width="0.4140625" style="65" customWidth="1"/>
    <col min="1292" max="1292" width="11.6640625" style="65" customWidth="1"/>
    <col min="1293" max="1293" width="0.4140625" style="65" customWidth="1"/>
    <col min="1294" max="1294" width="11.6640625" style="65" customWidth="1"/>
    <col min="1295" max="1295" width="0.4140625" style="65" customWidth="1"/>
    <col min="1296" max="1296" width="11.6640625" style="65" customWidth="1"/>
    <col min="1297" max="1297" width="0.4140625" style="65" customWidth="1"/>
    <col min="1298" max="1298" width="11.6640625" style="65" customWidth="1"/>
    <col min="1299" max="1299" width="0.5" style="65" customWidth="1"/>
    <col min="1300" max="1300" width="11.6640625" style="65" customWidth="1"/>
    <col min="1301" max="1301" width="0.4140625" style="65" customWidth="1"/>
    <col min="1302" max="1302" width="7.58203125" style="65" bestFit="1" customWidth="1"/>
    <col min="1303" max="1303" width="0.75" style="65" customWidth="1"/>
    <col min="1304" max="1304" width="7.5" style="65" bestFit="1" customWidth="1"/>
    <col min="1305" max="1305" width="0.75" style="65" customWidth="1"/>
    <col min="1306" max="1306" width="6.25" style="65" customWidth="1"/>
    <col min="1307" max="1307" width="0.4140625" style="65" customWidth="1"/>
    <col min="1308" max="1308" width="6.1640625" style="65" customWidth="1"/>
    <col min="1309" max="1309" width="0.25" style="65" customWidth="1"/>
    <col min="1310" max="1311" width="0" style="65" hidden="1" customWidth="1"/>
    <col min="1312" max="1536" width="8.4140625" style="65"/>
    <col min="1537" max="1537" width="25.83203125" style="65" customWidth="1"/>
    <col min="1538" max="1538" width="11.6640625" style="65" customWidth="1"/>
    <col min="1539" max="1539" width="0.4140625" style="65" customWidth="1"/>
    <col min="1540" max="1540" width="11.6640625" style="65" customWidth="1"/>
    <col min="1541" max="1541" width="0.4140625" style="65" customWidth="1"/>
    <col min="1542" max="1542" width="11.6640625" style="65" customWidth="1"/>
    <col min="1543" max="1543" width="0.4140625" style="65" customWidth="1"/>
    <col min="1544" max="1544" width="11.6640625" style="65" customWidth="1"/>
    <col min="1545" max="1545" width="0.4140625" style="65" customWidth="1"/>
    <col min="1546" max="1546" width="11.6640625" style="65" customWidth="1"/>
    <col min="1547" max="1547" width="0.4140625" style="65" customWidth="1"/>
    <col min="1548" max="1548" width="11.6640625" style="65" customWidth="1"/>
    <col min="1549" max="1549" width="0.4140625" style="65" customWidth="1"/>
    <col min="1550" max="1550" width="11.6640625" style="65" customWidth="1"/>
    <col min="1551" max="1551" width="0.4140625" style="65" customWidth="1"/>
    <col min="1552" max="1552" width="11.6640625" style="65" customWidth="1"/>
    <col min="1553" max="1553" width="0.4140625" style="65" customWidth="1"/>
    <col min="1554" max="1554" width="11.6640625" style="65" customWidth="1"/>
    <col min="1555" max="1555" width="0.5" style="65" customWidth="1"/>
    <col min="1556" max="1556" width="11.6640625" style="65" customWidth="1"/>
    <col min="1557" max="1557" width="0.4140625" style="65" customWidth="1"/>
    <col min="1558" max="1558" width="7.58203125" style="65" bestFit="1" customWidth="1"/>
    <col min="1559" max="1559" width="0.75" style="65" customWidth="1"/>
    <col min="1560" max="1560" width="7.5" style="65" bestFit="1" customWidth="1"/>
    <col min="1561" max="1561" width="0.75" style="65" customWidth="1"/>
    <col min="1562" max="1562" width="6.25" style="65" customWidth="1"/>
    <col min="1563" max="1563" width="0.4140625" style="65" customWidth="1"/>
    <col min="1564" max="1564" width="6.1640625" style="65" customWidth="1"/>
    <col min="1565" max="1565" width="0.25" style="65" customWidth="1"/>
    <col min="1566" max="1567" width="0" style="65" hidden="1" customWidth="1"/>
    <col min="1568" max="1792" width="8.4140625" style="65"/>
    <col min="1793" max="1793" width="25.83203125" style="65" customWidth="1"/>
    <col min="1794" max="1794" width="11.6640625" style="65" customWidth="1"/>
    <col min="1795" max="1795" width="0.4140625" style="65" customWidth="1"/>
    <col min="1796" max="1796" width="11.6640625" style="65" customWidth="1"/>
    <col min="1797" max="1797" width="0.4140625" style="65" customWidth="1"/>
    <col min="1798" max="1798" width="11.6640625" style="65" customWidth="1"/>
    <col min="1799" max="1799" width="0.4140625" style="65" customWidth="1"/>
    <col min="1800" max="1800" width="11.6640625" style="65" customWidth="1"/>
    <col min="1801" max="1801" width="0.4140625" style="65" customWidth="1"/>
    <col min="1802" max="1802" width="11.6640625" style="65" customWidth="1"/>
    <col min="1803" max="1803" width="0.4140625" style="65" customWidth="1"/>
    <col min="1804" max="1804" width="11.6640625" style="65" customWidth="1"/>
    <col min="1805" max="1805" width="0.4140625" style="65" customWidth="1"/>
    <col min="1806" max="1806" width="11.6640625" style="65" customWidth="1"/>
    <col min="1807" max="1807" width="0.4140625" style="65" customWidth="1"/>
    <col min="1808" max="1808" width="11.6640625" style="65" customWidth="1"/>
    <col min="1809" max="1809" width="0.4140625" style="65" customWidth="1"/>
    <col min="1810" max="1810" width="11.6640625" style="65" customWidth="1"/>
    <col min="1811" max="1811" width="0.5" style="65" customWidth="1"/>
    <col min="1812" max="1812" width="11.6640625" style="65" customWidth="1"/>
    <col min="1813" max="1813" width="0.4140625" style="65" customWidth="1"/>
    <col min="1814" max="1814" width="7.58203125" style="65" bestFit="1" customWidth="1"/>
    <col min="1815" max="1815" width="0.75" style="65" customWidth="1"/>
    <col min="1816" max="1816" width="7.5" style="65" bestFit="1" customWidth="1"/>
    <col min="1817" max="1817" width="0.75" style="65" customWidth="1"/>
    <col min="1818" max="1818" width="6.25" style="65" customWidth="1"/>
    <col min="1819" max="1819" width="0.4140625" style="65" customWidth="1"/>
    <col min="1820" max="1820" width="6.1640625" style="65" customWidth="1"/>
    <col min="1821" max="1821" width="0.25" style="65" customWidth="1"/>
    <col min="1822" max="1823" width="0" style="65" hidden="1" customWidth="1"/>
    <col min="1824" max="2048" width="8.4140625" style="65"/>
    <col min="2049" max="2049" width="25.83203125" style="65" customWidth="1"/>
    <col min="2050" max="2050" width="11.6640625" style="65" customWidth="1"/>
    <col min="2051" max="2051" width="0.4140625" style="65" customWidth="1"/>
    <col min="2052" max="2052" width="11.6640625" style="65" customWidth="1"/>
    <col min="2053" max="2053" width="0.4140625" style="65" customWidth="1"/>
    <col min="2054" max="2054" width="11.6640625" style="65" customWidth="1"/>
    <col min="2055" max="2055" width="0.4140625" style="65" customWidth="1"/>
    <col min="2056" max="2056" width="11.6640625" style="65" customWidth="1"/>
    <col min="2057" max="2057" width="0.4140625" style="65" customWidth="1"/>
    <col min="2058" max="2058" width="11.6640625" style="65" customWidth="1"/>
    <col min="2059" max="2059" width="0.4140625" style="65" customWidth="1"/>
    <col min="2060" max="2060" width="11.6640625" style="65" customWidth="1"/>
    <col min="2061" max="2061" width="0.4140625" style="65" customWidth="1"/>
    <col min="2062" max="2062" width="11.6640625" style="65" customWidth="1"/>
    <col min="2063" max="2063" width="0.4140625" style="65" customWidth="1"/>
    <col min="2064" max="2064" width="11.6640625" style="65" customWidth="1"/>
    <col min="2065" max="2065" width="0.4140625" style="65" customWidth="1"/>
    <col min="2066" max="2066" width="11.6640625" style="65" customWidth="1"/>
    <col min="2067" max="2067" width="0.5" style="65" customWidth="1"/>
    <col min="2068" max="2068" width="11.6640625" style="65" customWidth="1"/>
    <col min="2069" max="2069" width="0.4140625" style="65" customWidth="1"/>
    <col min="2070" max="2070" width="7.58203125" style="65" bestFit="1" customWidth="1"/>
    <col min="2071" max="2071" width="0.75" style="65" customWidth="1"/>
    <col min="2072" max="2072" width="7.5" style="65" bestFit="1" customWidth="1"/>
    <col min="2073" max="2073" width="0.75" style="65" customWidth="1"/>
    <col min="2074" max="2074" width="6.25" style="65" customWidth="1"/>
    <col min="2075" max="2075" width="0.4140625" style="65" customWidth="1"/>
    <col min="2076" max="2076" width="6.1640625" style="65" customWidth="1"/>
    <col min="2077" max="2077" width="0.25" style="65" customWidth="1"/>
    <col min="2078" max="2079" width="0" style="65" hidden="1" customWidth="1"/>
    <col min="2080" max="2304" width="8.4140625" style="65"/>
    <col min="2305" max="2305" width="25.83203125" style="65" customWidth="1"/>
    <col min="2306" max="2306" width="11.6640625" style="65" customWidth="1"/>
    <col min="2307" max="2307" width="0.4140625" style="65" customWidth="1"/>
    <col min="2308" max="2308" width="11.6640625" style="65" customWidth="1"/>
    <col min="2309" max="2309" width="0.4140625" style="65" customWidth="1"/>
    <col min="2310" max="2310" width="11.6640625" style="65" customWidth="1"/>
    <col min="2311" max="2311" width="0.4140625" style="65" customWidth="1"/>
    <col min="2312" max="2312" width="11.6640625" style="65" customWidth="1"/>
    <col min="2313" max="2313" width="0.4140625" style="65" customWidth="1"/>
    <col min="2314" max="2314" width="11.6640625" style="65" customWidth="1"/>
    <col min="2315" max="2315" width="0.4140625" style="65" customWidth="1"/>
    <col min="2316" max="2316" width="11.6640625" style="65" customWidth="1"/>
    <col min="2317" max="2317" width="0.4140625" style="65" customWidth="1"/>
    <col min="2318" max="2318" width="11.6640625" style="65" customWidth="1"/>
    <col min="2319" max="2319" width="0.4140625" style="65" customWidth="1"/>
    <col min="2320" max="2320" width="11.6640625" style="65" customWidth="1"/>
    <col min="2321" max="2321" width="0.4140625" style="65" customWidth="1"/>
    <col min="2322" max="2322" width="11.6640625" style="65" customWidth="1"/>
    <col min="2323" max="2323" width="0.5" style="65" customWidth="1"/>
    <col min="2324" max="2324" width="11.6640625" style="65" customWidth="1"/>
    <col min="2325" max="2325" width="0.4140625" style="65" customWidth="1"/>
    <col min="2326" max="2326" width="7.58203125" style="65" bestFit="1" customWidth="1"/>
    <col min="2327" max="2327" width="0.75" style="65" customWidth="1"/>
    <col min="2328" max="2328" width="7.5" style="65" bestFit="1" customWidth="1"/>
    <col min="2329" max="2329" width="0.75" style="65" customWidth="1"/>
    <col min="2330" max="2330" width="6.25" style="65" customWidth="1"/>
    <col min="2331" max="2331" width="0.4140625" style="65" customWidth="1"/>
    <col min="2332" max="2332" width="6.1640625" style="65" customWidth="1"/>
    <col min="2333" max="2333" width="0.25" style="65" customWidth="1"/>
    <col min="2334" max="2335" width="0" style="65" hidden="1" customWidth="1"/>
    <col min="2336" max="2560" width="8.4140625" style="65"/>
    <col min="2561" max="2561" width="25.83203125" style="65" customWidth="1"/>
    <col min="2562" max="2562" width="11.6640625" style="65" customWidth="1"/>
    <col min="2563" max="2563" width="0.4140625" style="65" customWidth="1"/>
    <col min="2564" max="2564" width="11.6640625" style="65" customWidth="1"/>
    <col min="2565" max="2565" width="0.4140625" style="65" customWidth="1"/>
    <col min="2566" max="2566" width="11.6640625" style="65" customWidth="1"/>
    <col min="2567" max="2567" width="0.4140625" style="65" customWidth="1"/>
    <col min="2568" max="2568" width="11.6640625" style="65" customWidth="1"/>
    <col min="2569" max="2569" width="0.4140625" style="65" customWidth="1"/>
    <col min="2570" max="2570" width="11.6640625" style="65" customWidth="1"/>
    <col min="2571" max="2571" width="0.4140625" style="65" customWidth="1"/>
    <col min="2572" max="2572" width="11.6640625" style="65" customWidth="1"/>
    <col min="2573" max="2573" width="0.4140625" style="65" customWidth="1"/>
    <col min="2574" max="2574" width="11.6640625" style="65" customWidth="1"/>
    <col min="2575" max="2575" width="0.4140625" style="65" customWidth="1"/>
    <col min="2576" max="2576" width="11.6640625" style="65" customWidth="1"/>
    <col min="2577" max="2577" width="0.4140625" style="65" customWidth="1"/>
    <col min="2578" max="2578" width="11.6640625" style="65" customWidth="1"/>
    <col min="2579" max="2579" width="0.5" style="65" customWidth="1"/>
    <col min="2580" max="2580" width="11.6640625" style="65" customWidth="1"/>
    <col min="2581" max="2581" width="0.4140625" style="65" customWidth="1"/>
    <col min="2582" max="2582" width="7.58203125" style="65" bestFit="1" customWidth="1"/>
    <col min="2583" max="2583" width="0.75" style="65" customWidth="1"/>
    <col min="2584" max="2584" width="7.5" style="65" bestFit="1" customWidth="1"/>
    <col min="2585" max="2585" width="0.75" style="65" customWidth="1"/>
    <col min="2586" max="2586" width="6.25" style="65" customWidth="1"/>
    <col min="2587" max="2587" width="0.4140625" style="65" customWidth="1"/>
    <col min="2588" max="2588" width="6.1640625" style="65" customWidth="1"/>
    <col min="2589" max="2589" width="0.25" style="65" customWidth="1"/>
    <col min="2590" max="2591" width="0" style="65" hidden="1" customWidth="1"/>
    <col min="2592" max="2816" width="8.4140625" style="65"/>
    <col min="2817" max="2817" width="25.83203125" style="65" customWidth="1"/>
    <col min="2818" max="2818" width="11.6640625" style="65" customWidth="1"/>
    <col min="2819" max="2819" width="0.4140625" style="65" customWidth="1"/>
    <col min="2820" max="2820" width="11.6640625" style="65" customWidth="1"/>
    <col min="2821" max="2821" width="0.4140625" style="65" customWidth="1"/>
    <col min="2822" max="2822" width="11.6640625" style="65" customWidth="1"/>
    <col min="2823" max="2823" width="0.4140625" style="65" customWidth="1"/>
    <col min="2824" max="2824" width="11.6640625" style="65" customWidth="1"/>
    <col min="2825" max="2825" width="0.4140625" style="65" customWidth="1"/>
    <col min="2826" max="2826" width="11.6640625" style="65" customWidth="1"/>
    <col min="2827" max="2827" width="0.4140625" style="65" customWidth="1"/>
    <col min="2828" max="2828" width="11.6640625" style="65" customWidth="1"/>
    <col min="2829" max="2829" width="0.4140625" style="65" customWidth="1"/>
    <col min="2830" max="2830" width="11.6640625" style="65" customWidth="1"/>
    <col min="2831" max="2831" width="0.4140625" style="65" customWidth="1"/>
    <col min="2832" max="2832" width="11.6640625" style="65" customWidth="1"/>
    <col min="2833" max="2833" width="0.4140625" style="65" customWidth="1"/>
    <col min="2834" max="2834" width="11.6640625" style="65" customWidth="1"/>
    <col min="2835" max="2835" width="0.5" style="65" customWidth="1"/>
    <col min="2836" max="2836" width="11.6640625" style="65" customWidth="1"/>
    <col min="2837" max="2837" width="0.4140625" style="65" customWidth="1"/>
    <col min="2838" max="2838" width="7.58203125" style="65" bestFit="1" customWidth="1"/>
    <col min="2839" max="2839" width="0.75" style="65" customWidth="1"/>
    <col min="2840" max="2840" width="7.5" style="65" bestFit="1" customWidth="1"/>
    <col min="2841" max="2841" width="0.75" style="65" customWidth="1"/>
    <col min="2842" max="2842" width="6.25" style="65" customWidth="1"/>
    <col min="2843" max="2843" width="0.4140625" style="65" customWidth="1"/>
    <col min="2844" max="2844" width="6.1640625" style="65" customWidth="1"/>
    <col min="2845" max="2845" width="0.25" style="65" customWidth="1"/>
    <col min="2846" max="2847" width="0" style="65" hidden="1" customWidth="1"/>
    <col min="2848" max="3072" width="8.4140625" style="65"/>
    <col min="3073" max="3073" width="25.83203125" style="65" customWidth="1"/>
    <col min="3074" max="3074" width="11.6640625" style="65" customWidth="1"/>
    <col min="3075" max="3075" width="0.4140625" style="65" customWidth="1"/>
    <col min="3076" max="3076" width="11.6640625" style="65" customWidth="1"/>
    <col min="3077" max="3077" width="0.4140625" style="65" customWidth="1"/>
    <col min="3078" max="3078" width="11.6640625" style="65" customWidth="1"/>
    <col min="3079" max="3079" width="0.4140625" style="65" customWidth="1"/>
    <col min="3080" max="3080" width="11.6640625" style="65" customWidth="1"/>
    <col min="3081" max="3081" width="0.4140625" style="65" customWidth="1"/>
    <col min="3082" max="3082" width="11.6640625" style="65" customWidth="1"/>
    <col min="3083" max="3083" width="0.4140625" style="65" customWidth="1"/>
    <col min="3084" max="3084" width="11.6640625" style="65" customWidth="1"/>
    <col min="3085" max="3085" width="0.4140625" style="65" customWidth="1"/>
    <col min="3086" max="3086" width="11.6640625" style="65" customWidth="1"/>
    <col min="3087" max="3087" width="0.4140625" style="65" customWidth="1"/>
    <col min="3088" max="3088" width="11.6640625" style="65" customWidth="1"/>
    <col min="3089" max="3089" width="0.4140625" style="65" customWidth="1"/>
    <col min="3090" max="3090" width="11.6640625" style="65" customWidth="1"/>
    <col min="3091" max="3091" width="0.5" style="65" customWidth="1"/>
    <col min="3092" max="3092" width="11.6640625" style="65" customWidth="1"/>
    <col min="3093" max="3093" width="0.4140625" style="65" customWidth="1"/>
    <col min="3094" max="3094" width="7.58203125" style="65" bestFit="1" customWidth="1"/>
    <col min="3095" max="3095" width="0.75" style="65" customWidth="1"/>
    <col min="3096" max="3096" width="7.5" style="65" bestFit="1" customWidth="1"/>
    <col min="3097" max="3097" width="0.75" style="65" customWidth="1"/>
    <col min="3098" max="3098" width="6.25" style="65" customWidth="1"/>
    <col min="3099" max="3099" width="0.4140625" style="65" customWidth="1"/>
    <col min="3100" max="3100" width="6.1640625" style="65" customWidth="1"/>
    <col min="3101" max="3101" width="0.25" style="65" customWidth="1"/>
    <col min="3102" max="3103" width="0" style="65" hidden="1" customWidth="1"/>
    <col min="3104" max="3328" width="8.4140625" style="65"/>
    <col min="3329" max="3329" width="25.83203125" style="65" customWidth="1"/>
    <col min="3330" max="3330" width="11.6640625" style="65" customWidth="1"/>
    <col min="3331" max="3331" width="0.4140625" style="65" customWidth="1"/>
    <col min="3332" max="3332" width="11.6640625" style="65" customWidth="1"/>
    <col min="3333" max="3333" width="0.4140625" style="65" customWidth="1"/>
    <col min="3334" max="3334" width="11.6640625" style="65" customWidth="1"/>
    <col min="3335" max="3335" width="0.4140625" style="65" customWidth="1"/>
    <col min="3336" max="3336" width="11.6640625" style="65" customWidth="1"/>
    <col min="3337" max="3337" width="0.4140625" style="65" customWidth="1"/>
    <col min="3338" max="3338" width="11.6640625" style="65" customWidth="1"/>
    <col min="3339" max="3339" width="0.4140625" style="65" customWidth="1"/>
    <col min="3340" max="3340" width="11.6640625" style="65" customWidth="1"/>
    <col min="3341" max="3341" width="0.4140625" style="65" customWidth="1"/>
    <col min="3342" max="3342" width="11.6640625" style="65" customWidth="1"/>
    <col min="3343" max="3343" width="0.4140625" style="65" customWidth="1"/>
    <col min="3344" max="3344" width="11.6640625" style="65" customWidth="1"/>
    <col min="3345" max="3345" width="0.4140625" style="65" customWidth="1"/>
    <col min="3346" max="3346" width="11.6640625" style="65" customWidth="1"/>
    <col min="3347" max="3347" width="0.5" style="65" customWidth="1"/>
    <col min="3348" max="3348" width="11.6640625" style="65" customWidth="1"/>
    <col min="3349" max="3349" width="0.4140625" style="65" customWidth="1"/>
    <col min="3350" max="3350" width="7.58203125" style="65" bestFit="1" customWidth="1"/>
    <col min="3351" max="3351" width="0.75" style="65" customWidth="1"/>
    <col min="3352" max="3352" width="7.5" style="65" bestFit="1" customWidth="1"/>
    <col min="3353" max="3353" width="0.75" style="65" customWidth="1"/>
    <col min="3354" max="3354" width="6.25" style="65" customWidth="1"/>
    <col min="3355" max="3355" width="0.4140625" style="65" customWidth="1"/>
    <col min="3356" max="3356" width="6.1640625" style="65" customWidth="1"/>
    <col min="3357" max="3357" width="0.25" style="65" customWidth="1"/>
    <col min="3358" max="3359" width="0" style="65" hidden="1" customWidth="1"/>
    <col min="3360" max="3584" width="8.4140625" style="65"/>
    <col min="3585" max="3585" width="25.83203125" style="65" customWidth="1"/>
    <col min="3586" max="3586" width="11.6640625" style="65" customWidth="1"/>
    <col min="3587" max="3587" width="0.4140625" style="65" customWidth="1"/>
    <col min="3588" max="3588" width="11.6640625" style="65" customWidth="1"/>
    <col min="3589" max="3589" width="0.4140625" style="65" customWidth="1"/>
    <col min="3590" max="3590" width="11.6640625" style="65" customWidth="1"/>
    <col min="3591" max="3591" width="0.4140625" style="65" customWidth="1"/>
    <col min="3592" max="3592" width="11.6640625" style="65" customWidth="1"/>
    <col min="3593" max="3593" width="0.4140625" style="65" customWidth="1"/>
    <col min="3594" max="3594" width="11.6640625" style="65" customWidth="1"/>
    <col min="3595" max="3595" width="0.4140625" style="65" customWidth="1"/>
    <col min="3596" max="3596" width="11.6640625" style="65" customWidth="1"/>
    <col min="3597" max="3597" width="0.4140625" style="65" customWidth="1"/>
    <col min="3598" max="3598" width="11.6640625" style="65" customWidth="1"/>
    <col min="3599" max="3599" width="0.4140625" style="65" customWidth="1"/>
    <col min="3600" max="3600" width="11.6640625" style="65" customWidth="1"/>
    <col min="3601" max="3601" width="0.4140625" style="65" customWidth="1"/>
    <col min="3602" max="3602" width="11.6640625" style="65" customWidth="1"/>
    <col min="3603" max="3603" width="0.5" style="65" customWidth="1"/>
    <col min="3604" max="3604" width="11.6640625" style="65" customWidth="1"/>
    <col min="3605" max="3605" width="0.4140625" style="65" customWidth="1"/>
    <col min="3606" max="3606" width="7.58203125" style="65" bestFit="1" customWidth="1"/>
    <col min="3607" max="3607" width="0.75" style="65" customWidth="1"/>
    <col min="3608" max="3608" width="7.5" style="65" bestFit="1" customWidth="1"/>
    <col min="3609" max="3609" width="0.75" style="65" customWidth="1"/>
    <col min="3610" max="3610" width="6.25" style="65" customWidth="1"/>
    <col min="3611" max="3611" width="0.4140625" style="65" customWidth="1"/>
    <col min="3612" max="3612" width="6.1640625" style="65" customWidth="1"/>
    <col min="3613" max="3613" width="0.25" style="65" customWidth="1"/>
    <col min="3614" max="3615" width="0" style="65" hidden="1" customWidth="1"/>
    <col min="3616" max="3840" width="8.4140625" style="65"/>
    <col min="3841" max="3841" width="25.83203125" style="65" customWidth="1"/>
    <col min="3842" max="3842" width="11.6640625" style="65" customWidth="1"/>
    <col min="3843" max="3843" width="0.4140625" style="65" customWidth="1"/>
    <col min="3844" max="3844" width="11.6640625" style="65" customWidth="1"/>
    <col min="3845" max="3845" width="0.4140625" style="65" customWidth="1"/>
    <col min="3846" max="3846" width="11.6640625" style="65" customWidth="1"/>
    <col min="3847" max="3847" width="0.4140625" style="65" customWidth="1"/>
    <col min="3848" max="3848" width="11.6640625" style="65" customWidth="1"/>
    <col min="3849" max="3849" width="0.4140625" style="65" customWidth="1"/>
    <col min="3850" max="3850" width="11.6640625" style="65" customWidth="1"/>
    <col min="3851" max="3851" width="0.4140625" style="65" customWidth="1"/>
    <col min="3852" max="3852" width="11.6640625" style="65" customWidth="1"/>
    <col min="3853" max="3853" width="0.4140625" style="65" customWidth="1"/>
    <col min="3854" max="3854" width="11.6640625" style="65" customWidth="1"/>
    <col min="3855" max="3855" width="0.4140625" style="65" customWidth="1"/>
    <col min="3856" max="3856" width="11.6640625" style="65" customWidth="1"/>
    <col min="3857" max="3857" width="0.4140625" style="65" customWidth="1"/>
    <col min="3858" max="3858" width="11.6640625" style="65" customWidth="1"/>
    <col min="3859" max="3859" width="0.5" style="65" customWidth="1"/>
    <col min="3860" max="3860" width="11.6640625" style="65" customWidth="1"/>
    <col min="3861" max="3861" width="0.4140625" style="65" customWidth="1"/>
    <col min="3862" max="3862" width="7.58203125" style="65" bestFit="1" customWidth="1"/>
    <col min="3863" max="3863" width="0.75" style="65" customWidth="1"/>
    <col min="3864" max="3864" width="7.5" style="65" bestFit="1" customWidth="1"/>
    <col min="3865" max="3865" width="0.75" style="65" customWidth="1"/>
    <col min="3866" max="3866" width="6.25" style="65" customWidth="1"/>
    <col min="3867" max="3867" width="0.4140625" style="65" customWidth="1"/>
    <col min="3868" max="3868" width="6.1640625" style="65" customWidth="1"/>
    <col min="3869" max="3869" width="0.25" style="65" customWidth="1"/>
    <col min="3870" max="3871" width="0" style="65" hidden="1" customWidth="1"/>
    <col min="3872" max="4096" width="8.4140625" style="65"/>
    <col min="4097" max="4097" width="25.83203125" style="65" customWidth="1"/>
    <col min="4098" max="4098" width="11.6640625" style="65" customWidth="1"/>
    <col min="4099" max="4099" width="0.4140625" style="65" customWidth="1"/>
    <col min="4100" max="4100" width="11.6640625" style="65" customWidth="1"/>
    <col min="4101" max="4101" width="0.4140625" style="65" customWidth="1"/>
    <col min="4102" max="4102" width="11.6640625" style="65" customWidth="1"/>
    <col min="4103" max="4103" width="0.4140625" style="65" customWidth="1"/>
    <col min="4104" max="4104" width="11.6640625" style="65" customWidth="1"/>
    <col min="4105" max="4105" width="0.4140625" style="65" customWidth="1"/>
    <col min="4106" max="4106" width="11.6640625" style="65" customWidth="1"/>
    <col min="4107" max="4107" width="0.4140625" style="65" customWidth="1"/>
    <col min="4108" max="4108" width="11.6640625" style="65" customWidth="1"/>
    <col min="4109" max="4109" width="0.4140625" style="65" customWidth="1"/>
    <col min="4110" max="4110" width="11.6640625" style="65" customWidth="1"/>
    <col min="4111" max="4111" width="0.4140625" style="65" customWidth="1"/>
    <col min="4112" max="4112" width="11.6640625" style="65" customWidth="1"/>
    <col min="4113" max="4113" width="0.4140625" style="65" customWidth="1"/>
    <col min="4114" max="4114" width="11.6640625" style="65" customWidth="1"/>
    <col min="4115" max="4115" width="0.5" style="65" customWidth="1"/>
    <col min="4116" max="4116" width="11.6640625" style="65" customWidth="1"/>
    <col min="4117" max="4117" width="0.4140625" style="65" customWidth="1"/>
    <col min="4118" max="4118" width="7.58203125" style="65" bestFit="1" customWidth="1"/>
    <col min="4119" max="4119" width="0.75" style="65" customWidth="1"/>
    <col min="4120" max="4120" width="7.5" style="65" bestFit="1" customWidth="1"/>
    <col min="4121" max="4121" width="0.75" style="65" customWidth="1"/>
    <col min="4122" max="4122" width="6.25" style="65" customWidth="1"/>
    <col min="4123" max="4123" width="0.4140625" style="65" customWidth="1"/>
    <col min="4124" max="4124" width="6.1640625" style="65" customWidth="1"/>
    <col min="4125" max="4125" width="0.25" style="65" customWidth="1"/>
    <col min="4126" max="4127" width="0" style="65" hidden="1" customWidth="1"/>
    <col min="4128" max="4352" width="8.4140625" style="65"/>
    <col min="4353" max="4353" width="25.83203125" style="65" customWidth="1"/>
    <col min="4354" max="4354" width="11.6640625" style="65" customWidth="1"/>
    <col min="4355" max="4355" width="0.4140625" style="65" customWidth="1"/>
    <col min="4356" max="4356" width="11.6640625" style="65" customWidth="1"/>
    <col min="4357" max="4357" width="0.4140625" style="65" customWidth="1"/>
    <col min="4358" max="4358" width="11.6640625" style="65" customWidth="1"/>
    <col min="4359" max="4359" width="0.4140625" style="65" customWidth="1"/>
    <col min="4360" max="4360" width="11.6640625" style="65" customWidth="1"/>
    <col min="4361" max="4361" width="0.4140625" style="65" customWidth="1"/>
    <col min="4362" max="4362" width="11.6640625" style="65" customWidth="1"/>
    <col min="4363" max="4363" width="0.4140625" style="65" customWidth="1"/>
    <col min="4364" max="4364" width="11.6640625" style="65" customWidth="1"/>
    <col min="4365" max="4365" width="0.4140625" style="65" customWidth="1"/>
    <col min="4366" max="4366" width="11.6640625" style="65" customWidth="1"/>
    <col min="4367" max="4367" width="0.4140625" style="65" customWidth="1"/>
    <col min="4368" max="4368" width="11.6640625" style="65" customWidth="1"/>
    <col min="4369" max="4369" width="0.4140625" style="65" customWidth="1"/>
    <col min="4370" max="4370" width="11.6640625" style="65" customWidth="1"/>
    <col min="4371" max="4371" width="0.5" style="65" customWidth="1"/>
    <col min="4372" max="4372" width="11.6640625" style="65" customWidth="1"/>
    <col min="4373" max="4373" width="0.4140625" style="65" customWidth="1"/>
    <col min="4374" max="4374" width="7.58203125" style="65" bestFit="1" customWidth="1"/>
    <col min="4375" max="4375" width="0.75" style="65" customWidth="1"/>
    <col min="4376" max="4376" width="7.5" style="65" bestFit="1" customWidth="1"/>
    <col min="4377" max="4377" width="0.75" style="65" customWidth="1"/>
    <col min="4378" max="4378" width="6.25" style="65" customWidth="1"/>
    <col min="4379" max="4379" width="0.4140625" style="65" customWidth="1"/>
    <col min="4380" max="4380" width="6.1640625" style="65" customWidth="1"/>
    <col min="4381" max="4381" width="0.25" style="65" customWidth="1"/>
    <col min="4382" max="4383" width="0" style="65" hidden="1" customWidth="1"/>
    <col min="4384" max="4608" width="8.4140625" style="65"/>
    <col min="4609" max="4609" width="25.83203125" style="65" customWidth="1"/>
    <col min="4610" max="4610" width="11.6640625" style="65" customWidth="1"/>
    <col min="4611" max="4611" width="0.4140625" style="65" customWidth="1"/>
    <col min="4612" max="4612" width="11.6640625" style="65" customWidth="1"/>
    <col min="4613" max="4613" width="0.4140625" style="65" customWidth="1"/>
    <col min="4614" max="4614" width="11.6640625" style="65" customWidth="1"/>
    <col min="4615" max="4615" width="0.4140625" style="65" customWidth="1"/>
    <col min="4616" max="4616" width="11.6640625" style="65" customWidth="1"/>
    <col min="4617" max="4617" width="0.4140625" style="65" customWidth="1"/>
    <col min="4618" max="4618" width="11.6640625" style="65" customWidth="1"/>
    <col min="4619" max="4619" width="0.4140625" style="65" customWidth="1"/>
    <col min="4620" max="4620" width="11.6640625" style="65" customWidth="1"/>
    <col min="4621" max="4621" width="0.4140625" style="65" customWidth="1"/>
    <col min="4622" max="4622" width="11.6640625" style="65" customWidth="1"/>
    <col min="4623" max="4623" width="0.4140625" style="65" customWidth="1"/>
    <col min="4624" max="4624" width="11.6640625" style="65" customWidth="1"/>
    <col min="4625" max="4625" width="0.4140625" style="65" customWidth="1"/>
    <col min="4626" max="4626" width="11.6640625" style="65" customWidth="1"/>
    <col min="4627" max="4627" width="0.5" style="65" customWidth="1"/>
    <col min="4628" max="4628" width="11.6640625" style="65" customWidth="1"/>
    <col min="4629" max="4629" width="0.4140625" style="65" customWidth="1"/>
    <col min="4630" max="4630" width="7.58203125" style="65" bestFit="1" customWidth="1"/>
    <col min="4631" max="4631" width="0.75" style="65" customWidth="1"/>
    <col min="4632" max="4632" width="7.5" style="65" bestFit="1" customWidth="1"/>
    <col min="4633" max="4633" width="0.75" style="65" customWidth="1"/>
    <col min="4634" max="4634" width="6.25" style="65" customWidth="1"/>
    <col min="4635" max="4635" width="0.4140625" style="65" customWidth="1"/>
    <col min="4636" max="4636" width="6.1640625" style="65" customWidth="1"/>
    <col min="4637" max="4637" width="0.25" style="65" customWidth="1"/>
    <col min="4638" max="4639" width="0" style="65" hidden="1" customWidth="1"/>
    <col min="4640" max="4864" width="8.4140625" style="65"/>
    <col min="4865" max="4865" width="25.83203125" style="65" customWidth="1"/>
    <col min="4866" max="4866" width="11.6640625" style="65" customWidth="1"/>
    <col min="4867" max="4867" width="0.4140625" style="65" customWidth="1"/>
    <col min="4868" max="4868" width="11.6640625" style="65" customWidth="1"/>
    <col min="4869" max="4869" width="0.4140625" style="65" customWidth="1"/>
    <col min="4870" max="4870" width="11.6640625" style="65" customWidth="1"/>
    <col min="4871" max="4871" width="0.4140625" style="65" customWidth="1"/>
    <col min="4872" max="4872" width="11.6640625" style="65" customWidth="1"/>
    <col min="4873" max="4873" width="0.4140625" style="65" customWidth="1"/>
    <col min="4874" max="4874" width="11.6640625" style="65" customWidth="1"/>
    <col min="4875" max="4875" width="0.4140625" style="65" customWidth="1"/>
    <col min="4876" max="4876" width="11.6640625" style="65" customWidth="1"/>
    <col min="4877" max="4877" width="0.4140625" style="65" customWidth="1"/>
    <col min="4878" max="4878" width="11.6640625" style="65" customWidth="1"/>
    <col min="4879" max="4879" width="0.4140625" style="65" customWidth="1"/>
    <col min="4880" max="4880" width="11.6640625" style="65" customWidth="1"/>
    <col min="4881" max="4881" width="0.4140625" style="65" customWidth="1"/>
    <col min="4882" max="4882" width="11.6640625" style="65" customWidth="1"/>
    <col min="4883" max="4883" width="0.5" style="65" customWidth="1"/>
    <col min="4884" max="4884" width="11.6640625" style="65" customWidth="1"/>
    <col min="4885" max="4885" width="0.4140625" style="65" customWidth="1"/>
    <col min="4886" max="4886" width="7.58203125" style="65" bestFit="1" customWidth="1"/>
    <col min="4887" max="4887" width="0.75" style="65" customWidth="1"/>
    <col min="4888" max="4888" width="7.5" style="65" bestFit="1" customWidth="1"/>
    <col min="4889" max="4889" width="0.75" style="65" customWidth="1"/>
    <col min="4890" max="4890" width="6.25" style="65" customWidth="1"/>
    <col min="4891" max="4891" width="0.4140625" style="65" customWidth="1"/>
    <col min="4892" max="4892" width="6.1640625" style="65" customWidth="1"/>
    <col min="4893" max="4893" width="0.25" style="65" customWidth="1"/>
    <col min="4894" max="4895" width="0" style="65" hidden="1" customWidth="1"/>
    <col min="4896" max="5120" width="8.4140625" style="65"/>
    <col min="5121" max="5121" width="25.83203125" style="65" customWidth="1"/>
    <col min="5122" max="5122" width="11.6640625" style="65" customWidth="1"/>
    <col min="5123" max="5123" width="0.4140625" style="65" customWidth="1"/>
    <col min="5124" max="5124" width="11.6640625" style="65" customWidth="1"/>
    <col min="5125" max="5125" width="0.4140625" style="65" customWidth="1"/>
    <col min="5126" max="5126" width="11.6640625" style="65" customWidth="1"/>
    <col min="5127" max="5127" width="0.4140625" style="65" customWidth="1"/>
    <col min="5128" max="5128" width="11.6640625" style="65" customWidth="1"/>
    <col min="5129" max="5129" width="0.4140625" style="65" customWidth="1"/>
    <col min="5130" max="5130" width="11.6640625" style="65" customWidth="1"/>
    <col min="5131" max="5131" width="0.4140625" style="65" customWidth="1"/>
    <col min="5132" max="5132" width="11.6640625" style="65" customWidth="1"/>
    <col min="5133" max="5133" width="0.4140625" style="65" customWidth="1"/>
    <col min="5134" max="5134" width="11.6640625" style="65" customWidth="1"/>
    <col min="5135" max="5135" width="0.4140625" style="65" customWidth="1"/>
    <col min="5136" max="5136" width="11.6640625" style="65" customWidth="1"/>
    <col min="5137" max="5137" width="0.4140625" style="65" customWidth="1"/>
    <col min="5138" max="5138" width="11.6640625" style="65" customWidth="1"/>
    <col min="5139" max="5139" width="0.5" style="65" customWidth="1"/>
    <col min="5140" max="5140" width="11.6640625" style="65" customWidth="1"/>
    <col min="5141" max="5141" width="0.4140625" style="65" customWidth="1"/>
    <col min="5142" max="5142" width="7.58203125" style="65" bestFit="1" customWidth="1"/>
    <col min="5143" max="5143" width="0.75" style="65" customWidth="1"/>
    <col min="5144" max="5144" width="7.5" style="65" bestFit="1" customWidth="1"/>
    <col min="5145" max="5145" width="0.75" style="65" customWidth="1"/>
    <col min="5146" max="5146" width="6.25" style="65" customWidth="1"/>
    <col min="5147" max="5147" width="0.4140625" style="65" customWidth="1"/>
    <col min="5148" max="5148" width="6.1640625" style="65" customWidth="1"/>
    <col min="5149" max="5149" width="0.25" style="65" customWidth="1"/>
    <col min="5150" max="5151" width="0" style="65" hidden="1" customWidth="1"/>
    <col min="5152" max="5376" width="8.4140625" style="65"/>
    <col min="5377" max="5377" width="25.83203125" style="65" customWidth="1"/>
    <col min="5378" max="5378" width="11.6640625" style="65" customWidth="1"/>
    <col min="5379" max="5379" width="0.4140625" style="65" customWidth="1"/>
    <col min="5380" max="5380" width="11.6640625" style="65" customWidth="1"/>
    <col min="5381" max="5381" width="0.4140625" style="65" customWidth="1"/>
    <col min="5382" max="5382" width="11.6640625" style="65" customWidth="1"/>
    <col min="5383" max="5383" width="0.4140625" style="65" customWidth="1"/>
    <col min="5384" max="5384" width="11.6640625" style="65" customWidth="1"/>
    <col min="5385" max="5385" width="0.4140625" style="65" customWidth="1"/>
    <col min="5386" max="5386" width="11.6640625" style="65" customWidth="1"/>
    <col min="5387" max="5387" width="0.4140625" style="65" customWidth="1"/>
    <col min="5388" max="5388" width="11.6640625" style="65" customWidth="1"/>
    <col min="5389" max="5389" width="0.4140625" style="65" customWidth="1"/>
    <col min="5390" max="5390" width="11.6640625" style="65" customWidth="1"/>
    <col min="5391" max="5391" width="0.4140625" style="65" customWidth="1"/>
    <col min="5392" max="5392" width="11.6640625" style="65" customWidth="1"/>
    <col min="5393" max="5393" width="0.4140625" style="65" customWidth="1"/>
    <col min="5394" max="5394" width="11.6640625" style="65" customWidth="1"/>
    <col min="5395" max="5395" width="0.5" style="65" customWidth="1"/>
    <col min="5396" max="5396" width="11.6640625" style="65" customWidth="1"/>
    <col min="5397" max="5397" width="0.4140625" style="65" customWidth="1"/>
    <col min="5398" max="5398" width="7.58203125" style="65" bestFit="1" customWidth="1"/>
    <col min="5399" max="5399" width="0.75" style="65" customWidth="1"/>
    <col min="5400" max="5400" width="7.5" style="65" bestFit="1" customWidth="1"/>
    <col min="5401" max="5401" width="0.75" style="65" customWidth="1"/>
    <col min="5402" max="5402" width="6.25" style="65" customWidth="1"/>
    <col min="5403" max="5403" width="0.4140625" style="65" customWidth="1"/>
    <col min="5404" max="5404" width="6.1640625" style="65" customWidth="1"/>
    <col min="5405" max="5405" width="0.25" style="65" customWidth="1"/>
    <col min="5406" max="5407" width="0" style="65" hidden="1" customWidth="1"/>
    <col min="5408" max="5632" width="8.4140625" style="65"/>
    <col min="5633" max="5633" width="25.83203125" style="65" customWidth="1"/>
    <col min="5634" max="5634" width="11.6640625" style="65" customWidth="1"/>
    <col min="5635" max="5635" width="0.4140625" style="65" customWidth="1"/>
    <col min="5636" max="5636" width="11.6640625" style="65" customWidth="1"/>
    <col min="5637" max="5637" width="0.4140625" style="65" customWidth="1"/>
    <col min="5638" max="5638" width="11.6640625" style="65" customWidth="1"/>
    <col min="5639" max="5639" width="0.4140625" style="65" customWidth="1"/>
    <col min="5640" max="5640" width="11.6640625" style="65" customWidth="1"/>
    <col min="5641" max="5641" width="0.4140625" style="65" customWidth="1"/>
    <col min="5642" max="5642" width="11.6640625" style="65" customWidth="1"/>
    <col min="5643" max="5643" width="0.4140625" style="65" customWidth="1"/>
    <col min="5644" max="5644" width="11.6640625" style="65" customWidth="1"/>
    <col min="5645" max="5645" width="0.4140625" style="65" customWidth="1"/>
    <col min="5646" max="5646" width="11.6640625" style="65" customWidth="1"/>
    <col min="5647" max="5647" width="0.4140625" style="65" customWidth="1"/>
    <col min="5648" max="5648" width="11.6640625" style="65" customWidth="1"/>
    <col min="5649" max="5649" width="0.4140625" style="65" customWidth="1"/>
    <col min="5650" max="5650" width="11.6640625" style="65" customWidth="1"/>
    <col min="5651" max="5651" width="0.5" style="65" customWidth="1"/>
    <col min="5652" max="5652" width="11.6640625" style="65" customWidth="1"/>
    <col min="5653" max="5653" width="0.4140625" style="65" customWidth="1"/>
    <col min="5654" max="5654" width="7.58203125" style="65" bestFit="1" customWidth="1"/>
    <col min="5655" max="5655" width="0.75" style="65" customWidth="1"/>
    <col min="5656" max="5656" width="7.5" style="65" bestFit="1" customWidth="1"/>
    <col min="5657" max="5657" width="0.75" style="65" customWidth="1"/>
    <col min="5658" max="5658" width="6.25" style="65" customWidth="1"/>
    <col min="5659" max="5659" width="0.4140625" style="65" customWidth="1"/>
    <col min="5660" max="5660" width="6.1640625" style="65" customWidth="1"/>
    <col min="5661" max="5661" width="0.25" style="65" customWidth="1"/>
    <col min="5662" max="5663" width="0" style="65" hidden="1" customWidth="1"/>
    <col min="5664" max="5888" width="8.4140625" style="65"/>
    <col min="5889" max="5889" width="25.83203125" style="65" customWidth="1"/>
    <col min="5890" max="5890" width="11.6640625" style="65" customWidth="1"/>
    <col min="5891" max="5891" width="0.4140625" style="65" customWidth="1"/>
    <col min="5892" max="5892" width="11.6640625" style="65" customWidth="1"/>
    <col min="5893" max="5893" width="0.4140625" style="65" customWidth="1"/>
    <col min="5894" max="5894" width="11.6640625" style="65" customWidth="1"/>
    <col min="5895" max="5895" width="0.4140625" style="65" customWidth="1"/>
    <col min="5896" max="5896" width="11.6640625" style="65" customWidth="1"/>
    <col min="5897" max="5897" width="0.4140625" style="65" customWidth="1"/>
    <col min="5898" max="5898" width="11.6640625" style="65" customWidth="1"/>
    <col min="5899" max="5899" width="0.4140625" style="65" customWidth="1"/>
    <col min="5900" max="5900" width="11.6640625" style="65" customWidth="1"/>
    <col min="5901" max="5901" width="0.4140625" style="65" customWidth="1"/>
    <col min="5902" max="5902" width="11.6640625" style="65" customWidth="1"/>
    <col min="5903" max="5903" width="0.4140625" style="65" customWidth="1"/>
    <col min="5904" max="5904" width="11.6640625" style="65" customWidth="1"/>
    <col min="5905" max="5905" width="0.4140625" style="65" customWidth="1"/>
    <col min="5906" max="5906" width="11.6640625" style="65" customWidth="1"/>
    <col min="5907" max="5907" width="0.5" style="65" customWidth="1"/>
    <col min="5908" max="5908" width="11.6640625" style="65" customWidth="1"/>
    <col min="5909" max="5909" width="0.4140625" style="65" customWidth="1"/>
    <col min="5910" max="5910" width="7.58203125" style="65" bestFit="1" customWidth="1"/>
    <col min="5911" max="5911" width="0.75" style="65" customWidth="1"/>
    <col min="5912" max="5912" width="7.5" style="65" bestFit="1" customWidth="1"/>
    <col min="5913" max="5913" width="0.75" style="65" customWidth="1"/>
    <col min="5914" max="5914" width="6.25" style="65" customWidth="1"/>
    <col min="5915" max="5915" width="0.4140625" style="65" customWidth="1"/>
    <col min="5916" max="5916" width="6.1640625" style="65" customWidth="1"/>
    <col min="5917" max="5917" width="0.25" style="65" customWidth="1"/>
    <col min="5918" max="5919" width="0" style="65" hidden="1" customWidth="1"/>
    <col min="5920" max="6144" width="8.4140625" style="65"/>
    <col min="6145" max="6145" width="25.83203125" style="65" customWidth="1"/>
    <col min="6146" max="6146" width="11.6640625" style="65" customWidth="1"/>
    <col min="6147" max="6147" width="0.4140625" style="65" customWidth="1"/>
    <col min="6148" max="6148" width="11.6640625" style="65" customWidth="1"/>
    <col min="6149" max="6149" width="0.4140625" style="65" customWidth="1"/>
    <col min="6150" max="6150" width="11.6640625" style="65" customWidth="1"/>
    <col min="6151" max="6151" width="0.4140625" style="65" customWidth="1"/>
    <col min="6152" max="6152" width="11.6640625" style="65" customWidth="1"/>
    <col min="6153" max="6153" width="0.4140625" style="65" customWidth="1"/>
    <col min="6154" max="6154" width="11.6640625" style="65" customWidth="1"/>
    <col min="6155" max="6155" width="0.4140625" style="65" customWidth="1"/>
    <col min="6156" max="6156" width="11.6640625" style="65" customWidth="1"/>
    <col min="6157" max="6157" width="0.4140625" style="65" customWidth="1"/>
    <col min="6158" max="6158" width="11.6640625" style="65" customWidth="1"/>
    <col min="6159" max="6159" width="0.4140625" style="65" customWidth="1"/>
    <col min="6160" max="6160" width="11.6640625" style="65" customWidth="1"/>
    <col min="6161" max="6161" width="0.4140625" style="65" customWidth="1"/>
    <col min="6162" max="6162" width="11.6640625" style="65" customWidth="1"/>
    <col min="6163" max="6163" width="0.5" style="65" customWidth="1"/>
    <col min="6164" max="6164" width="11.6640625" style="65" customWidth="1"/>
    <col min="6165" max="6165" width="0.4140625" style="65" customWidth="1"/>
    <col min="6166" max="6166" width="7.58203125" style="65" bestFit="1" customWidth="1"/>
    <col min="6167" max="6167" width="0.75" style="65" customWidth="1"/>
    <col min="6168" max="6168" width="7.5" style="65" bestFit="1" customWidth="1"/>
    <col min="6169" max="6169" width="0.75" style="65" customWidth="1"/>
    <col min="6170" max="6170" width="6.25" style="65" customWidth="1"/>
    <col min="6171" max="6171" width="0.4140625" style="65" customWidth="1"/>
    <col min="6172" max="6172" width="6.1640625" style="65" customWidth="1"/>
    <col min="6173" max="6173" width="0.25" style="65" customWidth="1"/>
    <col min="6174" max="6175" width="0" style="65" hidden="1" customWidth="1"/>
    <col min="6176" max="6400" width="8.4140625" style="65"/>
    <col min="6401" max="6401" width="25.83203125" style="65" customWidth="1"/>
    <col min="6402" max="6402" width="11.6640625" style="65" customWidth="1"/>
    <col min="6403" max="6403" width="0.4140625" style="65" customWidth="1"/>
    <col min="6404" max="6404" width="11.6640625" style="65" customWidth="1"/>
    <col min="6405" max="6405" width="0.4140625" style="65" customWidth="1"/>
    <col min="6406" max="6406" width="11.6640625" style="65" customWidth="1"/>
    <col min="6407" max="6407" width="0.4140625" style="65" customWidth="1"/>
    <col min="6408" max="6408" width="11.6640625" style="65" customWidth="1"/>
    <col min="6409" max="6409" width="0.4140625" style="65" customWidth="1"/>
    <col min="6410" max="6410" width="11.6640625" style="65" customWidth="1"/>
    <col min="6411" max="6411" width="0.4140625" style="65" customWidth="1"/>
    <col min="6412" max="6412" width="11.6640625" style="65" customWidth="1"/>
    <col min="6413" max="6413" width="0.4140625" style="65" customWidth="1"/>
    <col min="6414" max="6414" width="11.6640625" style="65" customWidth="1"/>
    <col min="6415" max="6415" width="0.4140625" style="65" customWidth="1"/>
    <col min="6416" max="6416" width="11.6640625" style="65" customWidth="1"/>
    <col min="6417" max="6417" width="0.4140625" style="65" customWidth="1"/>
    <col min="6418" max="6418" width="11.6640625" style="65" customWidth="1"/>
    <col min="6419" max="6419" width="0.5" style="65" customWidth="1"/>
    <col min="6420" max="6420" width="11.6640625" style="65" customWidth="1"/>
    <col min="6421" max="6421" width="0.4140625" style="65" customWidth="1"/>
    <col min="6422" max="6422" width="7.58203125" style="65" bestFit="1" customWidth="1"/>
    <col min="6423" max="6423" width="0.75" style="65" customWidth="1"/>
    <col min="6424" max="6424" width="7.5" style="65" bestFit="1" customWidth="1"/>
    <col min="6425" max="6425" width="0.75" style="65" customWidth="1"/>
    <col min="6426" max="6426" width="6.25" style="65" customWidth="1"/>
    <col min="6427" max="6427" width="0.4140625" style="65" customWidth="1"/>
    <col min="6428" max="6428" width="6.1640625" style="65" customWidth="1"/>
    <col min="6429" max="6429" width="0.25" style="65" customWidth="1"/>
    <col min="6430" max="6431" width="0" style="65" hidden="1" customWidth="1"/>
    <col min="6432" max="6656" width="8.4140625" style="65"/>
    <col min="6657" max="6657" width="25.83203125" style="65" customWidth="1"/>
    <col min="6658" max="6658" width="11.6640625" style="65" customWidth="1"/>
    <col min="6659" max="6659" width="0.4140625" style="65" customWidth="1"/>
    <col min="6660" max="6660" width="11.6640625" style="65" customWidth="1"/>
    <col min="6661" max="6661" width="0.4140625" style="65" customWidth="1"/>
    <col min="6662" max="6662" width="11.6640625" style="65" customWidth="1"/>
    <col min="6663" max="6663" width="0.4140625" style="65" customWidth="1"/>
    <col min="6664" max="6664" width="11.6640625" style="65" customWidth="1"/>
    <col min="6665" max="6665" width="0.4140625" style="65" customWidth="1"/>
    <col min="6666" max="6666" width="11.6640625" style="65" customWidth="1"/>
    <col min="6667" max="6667" width="0.4140625" style="65" customWidth="1"/>
    <col min="6668" max="6668" width="11.6640625" style="65" customWidth="1"/>
    <col min="6669" max="6669" width="0.4140625" style="65" customWidth="1"/>
    <col min="6670" max="6670" width="11.6640625" style="65" customWidth="1"/>
    <col min="6671" max="6671" width="0.4140625" style="65" customWidth="1"/>
    <col min="6672" max="6672" width="11.6640625" style="65" customWidth="1"/>
    <col min="6673" max="6673" width="0.4140625" style="65" customWidth="1"/>
    <col min="6674" max="6674" width="11.6640625" style="65" customWidth="1"/>
    <col min="6675" max="6675" width="0.5" style="65" customWidth="1"/>
    <col min="6676" max="6676" width="11.6640625" style="65" customWidth="1"/>
    <col min="6677" max="6677" width="0.4140625" style="65" customWidth="1"/>
    <col min="6678" max="6678" width="7.58203125" style="65" bestFit="1" customWidth="1"/>
    <col min="6679" max="6679" width="0.75" style="65" customWidth="1"/>
    <col min="6680" max="6680" width="7.5" style="65" bestFit="1" customWidth="1"/>
    <col min="6681" max="6681" width="0.75" style="65" customWidth="1"/>
    <col min="6682" max="6682" width="6.25" style="65" customWidth="1"/>
    <col min="6683" max="6683" width="0.4140625" style="65" customWidth="1"/>
    <col min="6684" max="6684" width="6.1640625" style="65" customWidth="1"/>
    <col min="6685" max="6685" width="0.25" style="65" customWidth="1"/>
    <col min="6686" max="6687" width="0" style="65" hidden="1" customWidth="1"/>
    <col min="6688" max="6912" width="8.4140625" style="65"/>
    <col min="6913" max="6913" width="25.83203125" style="65" customWidth="1"/>
    <col min="6914" max="6914" width="11.6640625" style="65" customWidth="1"/>
    <col min="6915" max="6915" width="0.4140625" style="65" customWidth="1"/>
    <col min="6916" max="6916" width="11.6640625" style="65" customWidth="1"/>
    <col min="6917" max="6917" width="0.4140625" style="65" customWidth="1"/>
    <col min="6918" max="6918" width="11.6640625" style="65" customWidth="1"/>
    <col min="6919" max="6919" width="0.4140625" style="65" customWidth="1"/>
    <col min="6920" max="6920" width="11.6640625" style="65" customWidth="1"/>
    <col min="6921" max="6921" width="0.4140625" style="65" customWidth="1"/>
    <col min="6922" max="6922" width="11.6640625" style="65" customWidth="1"/>
    <col min="6923" max="6923" width="0.4140625" style="65" customWidth="1"/>
    <col min="6924" max="6924" width="11.6640625" style="65" customWidth="1"/>
    <col min="6925" max="6925" width="0.4140625" style="65" customWidth="1"/>
    <col min="6926" max="6926" width="11.6640625" style="65" customWidth="1"/>
    <col min="6927" max="6927" width="0.4140625" style="65" customWidth="1"/>
    <col min="6928" max="6928" width="11.6640625" style="65" customWidth="1"/>
    <col min="6929" max="6929" width="0.4140625" style="65" customWidth="1"/>
    <col min="6930" max="6930" width="11.6640625" style="65" customWidth="1"/>
    <col min="6931" max="6931" width="0.5" style="65" customWidth="1"/>
    <col min="6932" max="6932" width="11.6640625" style="65" customWidth="1"/>
    <col min="6933" max="6933" width="0.4140625" style="65" customWidth="1"/>
    <col min="6934" max="6934" width="7.58203125" style="65" bestFit="1" customWidth="1"/>
    <col min="6935" max="6935" width="0.75" style="65" customWidth="1"/>
    <col min="6936" max="6936" width="7.5" style="65" bestFit="1" customWidth="1"/>
    <col min="6937" max="6937" width="0.75" style="65" customWidth="1"/>
    <col min="6938" max="6938" width="6.25" style="65" customWidth="1"/>
    <col min="6939" max="6939" width="0.4140625" style="65" customWidth="1"/>
    <col min="6940" max="6940" width="6.1640625" style="65" customWidth="1"/>
    <col min="6941" max="6941" width="0.25" style="65" customWidth="1"/>
    <col min="6942" max="6943" width="0" style="65" hidden="1" customWidth="1"/>
    <col min="6944" max="7168" width="8.4140625" style="65"/>
    <col min="7169" max="7169" width="25.83203125" style="65" customWidth="1"/>
    <col min="7170" max="7170" width="11.6640625" style="65" customWidth="1"/>
    <col min="7171" max="7171" width="0.4140625" style="65" customWidth="1"/>
    <col min="7172" max="7172" width="11.6640625" style="65" customWidth="1"/>
    <col min="7173" max="7173" width="0.4140625" style="65" customWidth="1"/>
    <col min="7174" max="7174" width="11.6640625" style="65" customWidth="1"/>
    <col min="7175" max="7175" width="0.4140625" style="65" customWidth="1"/>
    <col min="7176" max="7176" width="11.6640625" style="65" customWidth="1"/>
    <col min="7177" max="7177" width="0.4140625" style="65" customWidth="1"/>
    <col min="7178" max="7178" width="11.6640625" style="65" customWidth="1"/>
    <col min="7179" max="7179" width="0.4140625" style="65" customWidth="1"/>
    <col min="7180" max="7180" width="11.6640625" style="65" customWidth="1"/>
    <col min="7181" max="7181" width="0.4140625" style="65" customWidth="1"/>
    <col min="7182" max="7182" width="11.6640625" style="65" customWidth="1"/>
    <col min="7183" max="7183" width="0.4140625" style="65" customWidth="1"/>
    <col min="7184" max="7184" width="11.6640625" style="65" customWidth="1"/>
    <col min="7185" max="7185" width="0.4140625" style="65" customWidth="1"/>
    <col min="7186" max="7186" width="11.6640625" style="65" customWidth="1"/>
    <col min="7187" max="7187" width="0.5" style="65" customWidth="1"/>
    <col min="7188" max="7188" width="11.6640625" style="65" customWidth="1"/>
    <col min="7189" max="7189" width="0.4140625" style="65" customWidth="1"/>
    <col min="7190" max="7190" width="7.58203125" style="65" bestFit="1" customWidth="1"/>
    <col min="7191" max="7191" width="0.75" style="65" customWidth="1"/>
    <col min="7192" max="7192" width="7.5" style="65" bestFit="1" customWidth="1"/>
    <col min="7193" max="7193" width="0.75" style="65" customWidth="1"/>
    <col min="7194" max="7194" width="6.25" style="65" customWidth="1"/>
    <col min="7195" max="7195" width="0.4140625" style="65" customWidth="1"/>
    <col min="7196" max="7196" width="6.1640625" style="65" customWidth="1"/>
    <col min="7197" max="7197" width="0.25" style="65" customWidth="1"/>
    <col min="7198" max="7199" width="0" style="65" hidden="1" customWidth="1"/>
    <col min="7200" max="7424" width="8.4140625" style="65"/>
    <col min="7425" max="7425" width="25.83203125" style="65" customWidth="1"/>
    <col min="7426" max="7426" width="11.6640625" style="65" customWidth="1"/>
    <col min="7427" max="7427" width="0.4140625" style="65" customWidth="1"/>
    <col min="7428" max="7428" width="11.6640625" style="65" customWidth="1"/>
    <col min="7429" max="7429" width="0.4140625" style="65" customWidth="1"/>
    <col min="7430" max="7430" width="11.6640625" style="65" customWidth="1"/>
    <col min="7431" max="7431" width="0.4140625" style="65" customWidth="1"/>
    <col min="7432" max="7432" width="11.6640625" style="65" customWidth="1"/>
    <col min="7433" max="7433" width="0.4140625" style="65" customWidth="1"/>
    <col min="7434" max="7434" width="11.6640625" style="65" customWidth="1"/>
    <col min="7435" max="7435" width="0.4140625" style="65" customWidth="1"/>
    <col min="7436" max="7436" width="11.6640625" style="65" customWidth="1"/>
    <col min="7437" max="7437" width="0.4140625" style="65" customWidth="1"/>
    <col min="7438" max="7438" width="11.6640625" style="65" customWidth="1"/>
    <col min="7439" max="7439" width="0.4140625" style="65" customWidth="1"/>
    <col min="7440" max="7440" width="11.6640625" style="65" customWidth="1"/>
    <col min="7441" max="7441" width="0.4140625" style="65" customWidth="1"/>
    <col min="7442" max="7442" width="11.6640625" style="65" customWidth="1"/>
    <col min="7443" max="7443" width="0.5" style="65" customWidth="1"/>
    <col min="7444" max="7444" width="11.6640625" style="65" customWidth="1"/>
    <col min="7445" max="7445" width="0.4140625" style="65" customWidth="1"/>
    <col min="7446" max="7446" width="7.58203125" style="65" bestFit="1" customWidth="1"/>
    <col min="7447" max="7447" width="0.75" style="65" customWidth="1"/>
    <col min="7448" max="7448" width="7.5" style="65" bestFit="1" customWidth="1"/>
    <col min="7449" max="7449" width="0.75" style="65" customWidth="1"/>
    <col min="7450" max="7450" width="6.25" style="65" customWidth="1"/>
    <col min="7451" max="7451" width="0.4140625" style="65" customWidth="1"/>
    <col min="7452" max="7452" width="6.1640625" style="65" customWidth="1"/>
    <col min="7453" max="7453" width="0.25" style="65" customWidth="1"/>
    <col min="7454" max="7455" width="0" style="65" hidden="1" customWidth="1"/>
    <col min="7456" max="7680" width="8.4140625" style="65"/>
    <col min="7681" max="7681" width="25.83203125" style="65" customWidth="1"/>
    <col min="7682" max="7682" width="11.6640625" style="65" customWidth="1"/>
    <col min="7683" max="7683" width="0.4140625" style="65" customWidth="1"/>
    <col min="7684" max="7684" width="11.6640625" style="65" customWidth="1"/>
    <col min="7685" max="7685" width="0.4140625" style="65" customWidth="1"/>
    <col min="7686" max="7686" width="11.6640625" style="65" customWidth="1"/>
    <col min="7687" max="7687" width="0.4140625" style="65" customWidth="1"/>
    <col min="7688" max="7688" width="11.6640625" style="65" customWidth="1"/>
    <col min="7689" max="7689" width="0.4140625" style="65" customWidth="1"/>
    <col min="7690" max="7690" width="11.6640625" style="65" customWidth="1"/>
    <col min="7691" max="7691" width="0.4140625" style="65" customWidth="1"/>
    <col min="7692" max="7692" width="11.6640625" style="65" customWidth="1"/>
    <col min="7693" max="7693" width="0.4140625" style="65" customWidth="1"/>
    <col min="7694" max="7694" width="11.6640625" style="65" customWidth="1"/>
    <col min="7695" max="7695" width="0.4140625" style="65" customWidth="1"/>
    <col min="7696" max="7696" width="11.6640625" style="65" customWidth="1"/>
    <col min="7697" max="7697" width="0.4140625" style="65" customWidth="1"/>
    <col min="7698" max="7698" width="11.6640625" style="65" customWidth="1"/>
    <col min="7699" max="7699" width="0.5" style="65" customWidth="1"/>
    <col min="7700" max="7700" width="11.6640625" style="65" customWidth="1"/>
    <col min="7701" max="7701" width="0.4140625" style="65" customWidth="1"/>
    <col min="7702" max="7702" width="7.58203125" style="65" bestFit="1" customWidth="1"/>
    <col min="7703" max="7703" width="0.75" style="65" customWidth="1"/>
    <col min="7704" max="7704" width="7.5" style="65" bestFit="1" customWidth="1"/>
    <col min="7705" max="7705" width="0.75" style="65" customWidth="1"/>
    <col min="7706" max="7706" width="6.25" style="65" customWidth="1"/>
    <col min="7707" max="7707" width="0.4140625" style="65" customWidth="1"/>
    <col min="7708" max="7708" width="6.1640625" style="65" customWidth="1"/>
    <col min="7709" max="7709" width="0.25" style="65" customWidth="1"/>
    <col min="7710" max="7711" width="0" style="65" hidden="1" customWidth="1"/>
    <col min="7712" max="7936" width="8.4140625" style="65"/>
    <col min="7937" max="7937" width="25.83203125" style="65" customWidth="1"/>
    <col min="7938" max="7938" width="11.6640625" style="65" customWidth="1"/>
    <col min="7939" max="7939" width="0.4140625" style="65" customWidth="1"/>
    <col min="7940" max="7940" width="11.6640625" style="65" customWidth="1"/>
    <col min="7941" max="7941" width="0.4140625" style="65" customWidth="1"/>
    <col min="7942" max="7942" width="11.6640625" style="65" customWidth="1"/>
    <col min="7943" max="7943" width="0.4140625" style="65" customWidth="1"/>
    <col min="7944" max="7944" width="11.6640625" style="65" customWidth="1"/>
    <col min="7945" max="7945" width="0.4140625" style="65" customWidth="1"/>
    <col min="7946" max="7946" width="11.6640625" style="65" customWidth="1"/>
    <col min="7947" max="7947" width="0.4140625" style="65" customWidth="1"/>
    <col min="7948" max="7948" width="11.6640625" style="65" customWidth="1"/>
    <col min="7949" max="7949" width="0.4140625" style="65" customWidth="1"/>
    <col min="7950" max="7950" width="11.6640625" style="65" customWidth="1"/>
    <col min="7951" max="7951" width="0.4140625" style="65" customWidth="1"/>
    <col min="7952" max="7952" width="11.6640625" style="65" customWidth="1"/>
    <col min="7953" max="7953" width="0.4140625" style="65" customWidth="1"/>
    <col min="7954" max="7954" width="11.6640625" style="65" customWidth="1"/>
    <col min="7955" max="7955" width="0.5" style="65" customWidth="1"/>
    <col min="7956" max="7956" width="11.6640625" style="65" customWidth="1"/>
    <col min="7957" max="7957" width="0.4140625" style="65" customWidth="1"/>
    <col min="7958" max="7958" width="7.58203125" style="65" bestFit="1" customWidth="1"/>
    <col min="7959" max="7959" width="0.75" style="65" customWidth="1"/>
    <col min="7960" max="7960" width="7.5" style="65" bestFit="1" customWidth="1"/>
    <col min="7961" max="7961" width="0.75" style="65" customWidth="1"/>
    <col min="7962" max="7962" width="6.25" style="65" customWidth="1"/>
    <col min="7963" max="7963" width="0.4140625" style="65" customWidth="1"/>
    <col min="7964" max="7964" width="6.1640625" style="65" customWidth="1"/>
    <col min="7965" max="7965" width="0.25" style="65" customWidth="1"/>
    <col min="7966" max="7967" width="0" style="65" hidden="1" customWidth="1"/>
    <col min="7968" max="8192" width="8.4140625" style="65"/>
    <col min="8193" max="8193" width="25.83203125" style="65" customWidth="1"/>
    <col min="8194" max="8194" width="11.6640625" style="65" customWidth="1"/>
    <col min="8195" max="8195" width="0.4140625" style="65" customWidth="1"/>
    <col min="8196" max="8196" width="11.6640625" style="65" customWidth="1"/>
    <col min="8197" max="8197" width="0.4140625" style="65" customWidth="1"/>
    <col min="8198" max="8198" width="11.6640625" style="65" customWidth="1"/>
    <col min="8199" max="8199" width="0.4140625" style="65" customWidth="1"/>
    <col min="8200" max="8200" width="11.6640625" style="65" customWidth="1"/>
    <col min="8201" max="8201" width="0.4140625" style="65" customWidth="1"/>
    <col min="8202" max="8202" width="11.6640625" style="65" customWidth="1"/>
    <col min="8203" max="8203" width="0.4140625" style="65" customWidth="1"/>
    <col min="8204" max="8204" width="11.6640625" style="65" customWidth="1"/>
    <col min="8205" max="8205" width="0.4140625" style="65" customWidth="1"/>
    <col min="8206" max="8206" width="11.6640625" style="65" customWidth="1"/>
    <col min="8207" max="8207" width="0.4140625" style="65" customWidth="1"/>
    <col min="8208" max="8208" width="11.6640625" style="65" customWidth="1"/>
    <col min="8209" max="8209" width="0.4140625" style="65" customWidth="1"/>
    <col min="8210" max="8210" width="11.6640625" style="65" customWidth="1"/>
    <col min="8211" max="8211" width="0.5" style="65" customWidth="1"/>
    <col min="8212" max="8212" width="11.6640625" style="65" customWidth="1"/>
    <col min="8213" max="8213" width="0.4140625" style="65" customWidth="1"/>
    <col min="8214" max="8214" width="7.58203125" style="65" bestFit="1" customWidth="1"/>
    <col min="8215" max="8215" width="0.75" style="65" customWidth="1"/>
    <col min="8216" max="8216" width="7.5" style="65" bestFit="1" customWidth="1"/>
    <col min="8217" max="8217" width="0.75" style="65" customWidth="1"/>
    <col min="8218" max="8218" width="6.25" style="65" customWidth="1"/>
    <col min="8219" max="8219" width="0.4140625" style="65" customWidth="1"/>
    <col min="8220" max="8220" width="6.1640625" style="65" customWidth="1"/>
    <col min="8221" max="8221" width="0.25" style="65" customWidth="1"/>
    <col min="8222" max="8223" width="0" style="65" hidden="1" customWidth="1"/>
    <col min="8224" max="8448" width="8.4140625" style="65"/>
    <col min="8449" max="8449" width="25.83203125" style="65" customWidth="1"/>
    <col min="8450" max="8450" width="11.6640625" style="65" customWidth="1"/>
    <col min="8451" max="8451" width="0.4140625" style="65" customWidth="1"/>
    <col min="8452" max="8452" width="11.6640625" style="65" customWidth="1"/>
    <col min="8453" max="8453" width="0.4140625" style="65" customWidth="1"/>
    <col min="8454" max="8454" width="11.6640625" style="65" customWidth="1"/>
    <col min="8455" max="8455" width="0.4140625" style="65" customWidth="1"/>
    <col min="8456" max="8456" width="11.6640625" style="65" customWidth="1"/>
    <col min="8457" max="8457" width="0.4140625" style="65" customWidth="1"/>
    <col min="8458" max="8458" width="11.6640625" style="65" customWidth="1"/>
    <col min="8459" max="8459" width="0.4140625" style="65" customWidth="1"/>
    <col min="8460" max="8460" width="11.6640625" style="65" customWidth="1"/>
    <col min="8461" max="8461" width="0.4140625" style="65" customWidth="1"/>
    <col min="8462" max="8462" width="11.6640625" style="65" customWidth="1"/>
    <col min="8463" max="8463" width="0.4140625" style="65" customWidth="1"/>
    <col min="8464" max="8464" width="11.6640625" style="65" customWidth="1"/>
    <col min="8465" max="8465" width="0.4140625" style="65" customWidth="1"/>
    <col min="8466" max="8466" width="11.6640625" style="65" customWidth="1"/>
    <col min="8467" max="8467" width="0.5" style="65" customWidth="1"/>
    <col min="8468" max="8468" width="11.6640625" style="65" customWidth="1"/>
    <col min="8469" max="8469" width="0.4140625" style="65" customWidth="1"/>
    <col min="8470" max="8470" width="7.58203125" style="65" bestFit="1" customWidth="1"/>
    <col min="8471" max="8471" width="0.75" style="65" customWidth="1"/>
    <col min="8472" max="8472" width="7.5" style="65" bestFit="1" customWidth="1"/>
    <col min="8473" max="8473" width="0.75" style="65" customWidth="1"/>
    <col min="8474" max="8474" width="6.25" style="65" customWidth="1"/>
    <col min="8475" max="8475" width="0.4140625" style="65" customWidth="1"/>
    <col min="8476" max="8476" width="6.1640625" style="65" customWidth="1"/>
    <col min="8477" max="8477" width="0.25" style="65" customWidth="1"/>
    <col min="8478" max="8479" width="0" style="65" hidden="1" customWidth="1"/>
    <col min="8480" max="8704" width="8.4140625" style="65"/>
    <col min="8705" max="8705" width="25.83203125" style="65" customWidth="1"/>
    <col min="8706" max="8706" width="11.6640625" style="65" customWidth="1"/>
    <col min="8707" max="8707" width="0.4140625" style="65" customWidth="1"/>
    <col min="8708" max="8708" width="11.6640625" style="65" customWidth="1"/>
    <col min="8709" max="8709" width="0.4140625" style="65" customWidth="1"/>
    <col min="8710" max="8710" width="11.6640625" style="65" customWidth="1"/>
    <col min="8711" max="8711" width="0.4140625" style="65" customWidth="1"/>
    <col min="8712" max="8712" width="11.6640625" style="65" customWidth="1"/>
    <col min="8713" max="8713" width="0.4140625" style="65" customWidth="1"/>
    <col min="8714" max="8714" width="11.6640625" style="65" customWidth="1"/>
    <col min="8715" max="8715" width="0.4140625" style="65" customWidth="1"/>
    <col min="8716" max="8716" width="11.6640625" style="65" customWidth="1"/>
    <col min="8717" max="8717" width="0.4140625" style="65" customWidth="1"/>
    <col min="8718" max="8718" width="11.6640625" style="65" customWidth="1"/>
    <col min="8719" max="8719" width="0.4140625" style="65" customWidth="1"/>
    <col min="8720" max="8720" width="11.6640625" style="65" customWidth="1"/>
    <col min="8721" max="8721" width="0.4140625" style="65" customWidth="1"/>
    <col min="8722" max="8722" width="11.6640625" style="65" customWidth="1"/>
    <col min="8723" max="8723" width="0.5" style="65" customWidth="1"/>
    <col min="8724" max="8724" width="11.6640625" style="65" customWidth="1"/>
    <col min="8725" max="8725" width="0.4140625" style="65" customWidth="1"/>
    <col min="8726" max="8726" width="7.58203125" style="65" bestFit="1" customWidth="1"/>
    <col min="8727" max="8727" width="0.75" style="65" customWidth="1"/>
    <col min="8728" max="8728" width="7.5" style="65" bestFit="1" customWidth="1"/>
    <col min="8729" max="8729" width="0.75" style="65" customWidth="1"/>
    <col min="8730" max="8730" width="6.25" style="65" customWidth="1"/>
    <col min="8731" max="8731" width="0.4140625" style="65" customWidth="1"/>
    <col min="8732" max="8732" width="6.1640625" style="65" customWidth="1"/>
    <col min="8733" max="8733" width="0.25" style="65" customWidth="1"/>
    <col min="8734" max="8735" width="0" style="65" hidden="1" customWidth="1"/>
    <col min="8736" max="8960" width="8.4140625" style="65"/>
    <col min="8961" max="8961" width="25.83203125" style="65" customWidth="1"/>
    <col min="8962" max="8962" width="11.6640625" style="65" customWidth="1"/>
    <col min="8963" max="8963" width="0.4140625" style="65" customWidth="1"/>
    <col min="8964" max="8964" width="11.6640625" style="65" customWidth="1"/>
    <col min="8965" max="8965" width="0.4140625" style="65" customWidth="1"/>
    <col min="8966" max="8966" width="11.6640625" style="65" customWidth="1"/>
    <col min="8967" max="8967" width="0.4140625" style="65" customWidth="1"/>
    <col min="8968" max="8968" width="11.6640625" style="65" customWidth="1"/>
    <col min="8969" max="8969" width="0.4140625" style="65" customWidth="1"/>
    <col min="8970" max="8970" width="11.6640625" style="65" customWidth="1"/>
    <col min="8971" max="8971" width="0.4140625" style="65" customWidth="1"/>
    <col min="8972" max="8972" width="11.6640625" style="65" customWidth="1"/>
    <col min="8973" max="8973" width="0.4140625" style="65" customWidth="1"/>
    <col min="8974" max="8974" width="11.6640625" style="65" customWidth="1"/>
    <col min="8975" max="8975" width="0.4140625" style="65" customWidth="1"/>
    <col min="8976" max="8976" width="11.6640625" style="65" customWidth="1"/>
    <col min="8977" max="8977" width="0.4140625" style="65" customWidth="1"/>
    <col min="8978" max="8978" width="11.6640625" style="65" customWidth="1"/>
    <col min="8979" max="8979" width="0.5" style="65" customWidth="1"/>
    <col min="8980" max="8980" width="11.6640625" style="65" customWidth="1"/>
    <col min="8981" max="8981" width="0.4140625" style="65" customWidth="1"/>
    <col min="8982" max="8982" width="7.58203125" style="65" bestFit="1" customWidth="1"/>
    <col min="8983" max="8983" width="0.75" style="65" customWidth="1"/>
    <col min="8984" max="8984" width="7.5" style="65" bestFit="1" customWidth="1"/>
    <col min="8985" max="8985" width="0.75" style="65" customWidth="1"/>
    <col min="8986" max="8986" width="6.25" style="65" customWidth="1"/>
    <col min="8987" max="8987" width="0.4140625" style="65" customWidth="1"/>
    <col min="8988" max="8988" width="6.1640625" style="65" customWidth="1"/>
    <col min="8989" max="8989" width="0.25" style="65" customWidth="1"/>
    <col min="8990" max="8991" width="0" style="65" hidden="1" customWidth="1"/>
    <col min="8992" max="9216" width="8.4140625" style="65"/>
    <col min="9217" max="9217" width="25.83203125" style="65" customWidth="1"/>
    <col min="9218" max="9218" width="11.6640625" style="65" customWidth="1"/>
    <col min="9219" max="9219" width="0.4140625" style="65" customWidth="1"/>
    <col min="9220" max="9220" width="11.6640625" style="65" customWidth="1"/>
    <col min="9221" max="9221" width="0.4140625" style="65" customWidth="1"/>
    <col min="9222" max="9222" width="11.6640625" style="65" customWidth="1"/>
    <col min="9223" max="9223" width="0.4140625" style="65" customWidth="1"/>
    <col min="9224" max="9224" width="11.6640625" style="65" customWidth="1"/>
    <col min="9225" max="9225" width="0.4140625" style="65" customWidth="1"/>
    <col min="9226" max="9226" width="11.6640625" style="65" customWidth="1"/>
    <col min="9227" max="9227" width="0.4140625" style="65" customWidth="1"/>
    <col min="9228" max="9228" width="11.6640625" style="65" customWidth="1"/>
    <col min="9229" max="9229" width="0.4140625" style="65" customWidth="1"/>
    <col min="9230" max="9230" width="11.6640625" style="65" customWidth="1"/>
    <col min="9231" max="9231" width="0.4140625" style="65" customWidth="1"/>
    <col min="9232" max="9232" width="11.6640625" style="65" customWidth="1"/>
    <col min="9233" max="9233" width="0.4140625" style="65" customWidth="1"/>
    <col min="9234" max="9234" width="11.6640625" style="65" customWidth="1"/>
    <col min="9235" max="9235" width="0.5" style="65" customWidth="1"/>
    <col min="9236" max="9236" width="11.6640625" style="65" customWidth="1"/>
    <col min="9237" max="9237" width="0.4140625" style="65" customWidth="1"/>
    <col min="9238" max="9238" width="7.58203125" style="65" bestFit="1" customWidth="1"/>
    <col min="9239" max="9239" width="0.75" style="65" customWidth="1"/>
    <col min="9240" max="9240" width="7.5" style="65" bestFit="1" customWidth="1"/>
    <col min="9241" max="9241" width="0.75" style="65" customWidth="1"/>
    <col min="9242" max="9242" width="6.25" style="65" customWidth="1"/>
    <col min="9243" max="9243" width="0.4140625" style="65" customWidth="1"/>
    <col min="9244" max="9244" width="6.1640625" style="65" customWidth="1"/>
    <col min="9245" max="9245" width="0.25" style="65" customWidth="1"/>
    <col min="9246" max="9247" width="0" style="65" hidden="1" customWidth="1"/>
    <col min="9248" max="9472" width="8.4140625" style="65"/>
    <col min="9473" max="9473" width="25.83203125" style="65" customWidth="1"/>
    <col min="9474" max="9474" width="11.6640625" style="65" customWidth="1"/>
    <col min="9475" max="9475" width="0.4140625" style="65" customWidth="1"/>
    <col min="9476" max="9476" width="11.6640625" style="65" customWidth="1"/>
    <col min="9477" max="9477" width="0.4140625" style="65" customWidth="1"/>
    <col min="9478" max="9478" width="11.6640625" style="65" customWidth="1"/>
    <col min="9479" max="9479" width="0.4140625" style="65" customWidth="1"/>
    <col min="9480" max="9480" width="11.6640625" style="65" customWidth="1"/>
    <col min="9481" max="9481" width="0.4140625" style="65" customWidth="1"/>
    <col min="9482" max="9482" width="11.6640625" style="65" customWidth="1"/>
    <col min="9483" max="9483" width="0.4140625" style="65" customWidth="1"/>
    <col min="9484" max="9484" width="11.6640625" style="65" customWidth="1"/>
    <col min="9485" max="9485" width="0.4140625" style="65" customWidth="1"/>
    <col min="9486" max="9486" width="11.6640625" style="65" customWidth="1"/>
    <col min="9487" max="9487" width="0.4140625" style="65" customWidth="1"/>
    <col min="9488" max="9488" width="11.6640625" style="65" customWidth="1"/>
    <col min="9489" max="9489" width="0.4140625" style="65" customWidth="1"/>
    <col min="9490" max="9490" width="11.6640625" style="65" customWidth="1"/>
    <col min="9491" max="9491" width="0.5" style="65" customWidth="1"/>
    <col min="9492" max="9492" width="11.6640625" style="65" customWidth="1"/>
    <col min="9493" max="9493" width="0.4140625" style="65" customWidth="1"/>
    <col min="9494" max="9494" width="7.58203125" style="65" bestFit="1" customWidth="1"/>
    <col min="9495" max="9495" width="0.75" style="65" customWidth="1"/>
    <col min="9496" max="9496" width="7.5" style="65" bestFit="1" customWidth="1"/>
    <col min="9497" max="9497" width="0.75" style="65" customWidth="1"/>
    <col min="9498" max="9498" width="6.25" style="65" customWidth="1"/>
    <col min="9499" max="9499" width="0.4140625" style="65" customWidth="1"/>
    <col min="9500" max="9500" width="6.1640625" style="65" customWidth="1"/>
    <col min="9501" max="9501" width="0.25" style="65" customWidth="1"/>
    <col min="9502" max="9503" width="0" style="65" hidden="1" customWidth="1"/>
    <col min="9504" max="9728" width="8.4140625" style="65"/>
    <col min="9729" max="9729" width="25.83203125" style="65" customWidth="1"/>
    <col min="9730" max="9730" width="11.6640625" style="65" customWidth="1"/>
    <col min="9731" max="9731" width="0.4140625" style="65" customWidth="1"/>
    <col min="9732" max="9732" width="11.6640625" style="65" customWidth="1"/>
    <col min="9733" max="9733" width="0.4140625" style="65" customWidth="1"/>
    <col min="9734" max="9734" width="11.6640625" style="65" customWidth="1"/>
    <col min="9735" max="9735" width="0.4140625" style="65" customWidth="1"/>
    <col min="9736" max="9736" width="11.6640625" style="65" customWidth="1"/>
    <col min="9737" max="9737" width="0.4140625" style="65" customWidth="1"/>
    <col min="9738" max="9738" width="11.6640625" style="65" customWidth="1"/>
    <col min="9739" max="9739" width="0.4140625" style="65" customWidth="1"/>
    <col min="9740" max="9740" width="11.6640625" style="65" customWidth="1"/>
    <col min="9741" max="9741" width="0.4140625" style="65" customWidth="1"/>
    <col min="9742" max="9742" width="11.6640625" style="65" customWidth="1"/>
    <col min="9743" max="9743" width="0.4140625" style="65" customWidth="1"/>
    <col min="9744" max="9744" width="11.6640625" style="65" customWidth="1"/>
    <col min="9745" max="9745" width="0.4140625" style="65" customWidth="1"/>
    <col min="9746" max="9746" width="11.6640625" style="65" customWidth="1"/>
    <col min="9747" max="9747" width="0.5" style="65" customWidth="1"/>
    <col min="9748" max="9748" width="11.6640625" style="65" customWidth="1"/>
    <col min="9749" max="9749" width="0.4140625" style="65" customWidth="1"/>
    <col min="9750" max="9750" width="7.58203125" style="65" bestFit="1" customWidth="1"/>
    <col min="9751" max="9751" width="0.75" style="65" customWidth="1"/>
    <col min="9752" max="9752" width="7.5" style="65" bestFit="1" customWidth="1"/>
    <col min="9753" max="9753" width="0.75" style="65" customWidth="1"/>
    <col min="9754" max="9754" width="6.25" style="65" customWidth="1"/>
    <col min="9755" max="9755" width="0.4140625" style="65" customWidth="1"/>
    <col min="9756" max="9756" width="6.1640625" style="65" customWidth="1"/>
    <col min="9757" max="9757" width="0.25" style="65" customWidth="1"/>
    <col min="9758" max="9759" width="0" style="65" hidden="1" customWidth="1"/>
    <col min="9760" max="9984" width="8.4140625" style="65"/>
    <col min="9985" max="9985" width="25.83203125" style="65" customWidth="1"/>
    <col min="9986" max="9986" width="11.6640625" style="65" customWidth="1"/>
    <col min="9987" max="9987" width="0.4140625" style="65" customWidth="1"/>
    <col min="9988" max="9988" width="11.6640625" style="65" customWidth="1"/>
    <col min="9989" max="9989" width="0.4140625" style="65" customWidth="1"/>
    <col min="9990" max="9990" width="11.6640625" style="65" customWidth="1"/>
    <col min="9991" max="9991" width="0.4140625" style="65" customWidth="1"/>
    <col min="9992" max="9992" width="11.6640625" style="65" customWidth="1"/>
    <col min="9993" max="9993" width="0.4140625" style="65" customWidth="1"/>
    <col min="9994" max="9994" width="11.6640625" style="65" customWidth="1"/>
    <col min="9995" max="9995" width="0.4140625" style="65" customWidth="1"/>
    <col min="9996" max="9996" width="11.6640625" style="65" customWidth="1"/>
    <col min="9997" max="9997" width="0.4140625" style="65" customWidth="1"/>
    <col min="9998" max="9998" width="11.6640625" style="65" customWidth="1"/>
    <col min="9999" max="9999" width="0.4140625" style="65" customWidth="1"/>
    <col min="10000" max="10000" width="11.6640625" style="65" customWidth="1"/>
    <col min="10001" max="10001" width="0.4140625" style="65" customWidth="1"/>
    <col min="10002" max="10002" width="11.6640625" style="65" customWidth="1"/>
    <col min="10003" max="10003" width="0.5" style="65" customWidth="1"/>
    <col min="10004" max="10004" width="11.6640625" style="65" customWidth="1"/>
    <col min="10005" max="10005" width="0.4140625" style="65" customWidth="1"/>
    <col min="10006" max="10006" width="7.58203125" style="65" bestFit="1" customWidth="1"/>
    <col min="10007" max="10007" width="0.75" style="65" customWidth="1"/>
    <col min="10008" max="10008" width="7.5" style="65" bestFit="1" customWidth="1"/>
    <col min="10009" max="10009" width="0.75" style="65" customWidth="1"/>
    <col min="10010" max="10010" width="6.25" style="65" customWidth="1"/>
    <col min="10011" max="10011" width="0.4140625" style="65" customWidth="1"/>
    <col min="10012" max="10012" width="6.1640625" style="65" customWidth="1"/>
    <col min="10013" max="10013" width="0.25" style="65" customWidth="1"/>
    <col min="10014" max="10015" width="0" style="65" hidden="1" customWidth="1"/>
    <col min="10016" max="10240" width="8.4140625" style="65"/>
    <col min="10241" max="10241" width="25.83203125" style="65" customWidth="1"/>
    <col min="10242" max="10242" width="11.6640625" style="65" customWidth="1"/>
    <col min="10243" max="10243" width="0.4140625" style="65" customWidth="1"/>
    <col min="10244" max="10244" width="11.6640625" style="65" customWidth="1"/>
    <col min="10245" max="10245" width="0.4140625" style="65" customWidth="1"/>
    <col min="10246" max="10246" width="11.6640625" style="65" customWidth="1"/>
    <col min="10247" max="10247" width="0.4140625" style="65" customWidth="1"/>
    <col min="10248" max="10248" width="11.6640625" style="65" customWidth="1"/>
    <col min="10249" max="10249" width="0.4140625" style="65" customWidth="1"/>
    <col min="10250" max="10250" width="11.6640625" style="65" customWidth="1"/>
    <col min="10251" max="10251" width="0.4140625" style="65" customWidth="1"/>
    <col min="10252" max="10252" width="11.6640625" style="65" customWidth="1"/>
    <col min="10253" max="10253" width="0.4140625" style="65" customWidth="1"/>
    <col min="10254" max="10254" width="11.6640625" style="65" customWidth="1"/>
    <col min="10255" max="10255" width="0.4140625" style="65" customWidth="1"/>
    <col min="10256" max="10256" width="11.6640625" style="65" customWidth="1"/>
    <col min="10257" max="10257" width="0.4140625" style="65" customWidth="1"/>
    <col min="10258" max="10258" width="11.6640625" style="65" customWidth="1"/>
    <col min="10259" max="10259" width="0.5" style="65" customWidth="1"/>
    <col min="10260" max="10260" width="11.6640625" style="65" customWidth="1"/>
    <col min="10261" max="10261" width="0.4140625" style="65" customWidth="1"/>
    <col min="10262" max="10262" width="7.58203125" style="65" bestFit="1" customWidth="1"/>
    <col min="10263" max="10263" width="0.75" style="65" customWidth="1"/>
    <col min="10264" max="10264" width="7.5" style="65" bestFit="1" customWidth="1"/>
    <col min="10265" max="10265" width="0.75" style="65" customWidth="1"/>
    <col min="10266" max="10266" width="6.25" style="65" customWidth="1"/>
    <col min="10267" max="10267" width="0.4140625" style="65" customWidth="1"/>
    <col min="10268" max="10268" width="6.1640625" style="65" customWidth="1"/>
    <col min="10269" max="10269" width="0.25" style="65" customWidth="1"/>
    <col min="10270" max="10271" width="0" style="65" hidden="1" customWidth="1"/>
    <col min="10272" max="10496" width="8.4140625" style="65"/>
    <col min="10497" max="10497" width="25.83203125" style="65" customWidth="1"/>
    <col min="10498" max="10498" width="11.6640625" style="65" customWidth="1"/>
    <col min="10499" max="10499" width="0.4140625" style="65" customWidth="1"/>
    <col min="10500" max="10500" width="11.6640625" style="65" customWidth="1"/>
    <col min="10501" max="10501" width="0.4140625" style="65" customWidth="1"/>
    <col min="10502" max="10502" width="11.6640625" style="65" customWidth="1"/>
    <col min="10503" max="10503" width="0.4140625" style="65" customWidth="1"/>
    <col min="10504" max="10504" width="11.6640625" style="65" customWidth="1"/>
    <col min="10505" max="10505" width="0.4140625" style="65" customWidth="1"/>
    <col min="10506" max="10506" width="11.6640625" style="65" customWidth="1"/>
    <col min="10507" max="10507" width="0.4140625" style="65" customWidth="1"/>
    <col min="10508" max="10508" width="11.6640625" style="65" customWidth="1"/>
    <col min="10509" max="10509" width="0.4140625" style="65" customWidth="1"/>
    <col min="10510" max="10510" width="11.6640625" style="65" customWidth="1"/>
    <col min="10511" max="10511" width="0.4140625" style="65" customWidth="1"/>
    <col min="10512" max="10512" width="11.6640625" style="65" customWidth="1"/>
    <col min="10513" max="10513" width="0.4140625" style="65" customWidth="1"/>
    <col min="10514" max="10514" width="11.6640625" style="65" customWidth="1"/>
    <col min="10515" max="10515" width="0.5" style="65" customWidth="1"/>
    <col min="10516" max="10516" width="11.6640625" style="65" customWidth="1"/>
    <col min="10517" max="10517" width="0.4140625" style="65" customWidth="1"/>
    <col min="10518" max="10518" width="7.58203125" style="65" bestFit="1" customWidth="1"/>
    <col min="10519" max="10519" width="0.75" style="65" customWidth="1"/>
    <col min="10520" max="10520" width="7.5" style="65" bestFit="1" customWidth="1"/>
    <col min="10521" max="10521" width="0.75" style="65" customWidth="1"/>
    <col min="10522" max="10522" width="6.25" style="65" customWidth="1"/>
    <col min="10523" max="10523" width="0.4140625" style="65" customWidth="1"/>
    <col min="10524" max="10524" width="6.1640625" style="65" customWidth="1"/>
    <col min="10525" max="10525" width="0.25" style="65" customWidth="1"/>
    <col min="10526" max="10527" width="0" style="65" hidden="1" customWidth="1"/>
    <col min="10528" max="10752" width="8.4140625" style="65"/>
    <col min="10753" max="10753" width="25.83203125" style="65" customWidth="1"/>
    <col min="10754" max="10754" width="11.6640625" style="65" customWidth="1"/>
    <col min="10755" max="10755" width="0.4140625" style="65" customWidth="1"/>
    <col min="10756" max="10756" width="11.6640625" style="65" customWidth="1"/>
    <col min="10757" max="10757" width="0.4140625" style="65" customWidth="1"/>
    <col min="10758" max="10758" width="11.6640625" style="65" customWidth="1"/>
    <col min="10759" max="10759" width="0.4140625" style="65" customWidth="1"/>
    <col min="10760" max="10760" width="11.6640625" style="65" customWidth="1"/>
    <col min="10761" max="10761" width="0.4140625" style="65" customWidth="1"/>
    <col min="10762" max="10762" width="11.6640625" style="65" customWidth="1"/>
    <col min="10763" max="10763" width="0.4140625" style="65" customWidth="1"/>
    <col min="10764" max="10764" width="11.6640625" style="65" customWidth="1"/>
    <col min="10765" max="10765" width="0.4140625" style="65" customWidth="1"/>
    <col min="10766" max="10766" width="11.6640625" style="65" customWidth="1"/>
    <col min="10767" max="10767" width="0.4140625" style="65" customWidth="1"/>
    <col min="10768" max="10768" width="11.6640625" style="65" customWidth="1"/>
    <col min="10769" max="10769" width="0.4140625" style="65" customWidth="1"/>
    <col min="10770" max="10770" width="11.6640625" style="65" customWidth="1"/>
    <col min="10771" max="10771" width="0.5" style="65" customWidth="1"/>
    <col min="10772" max="10772" width="11.6640625" style="65" customWidth="1"/>
    <col min="10773" max="10773" width="0.4140625" style="65" customWidth="1"/>
    <col min="10774" max="10774" width="7.58203125" style="65" bestFit="1" customWidth="1"/>
    <col min="10775" max="10775" width="0.75" style="65" customWidth="1"/>
    <col min="10776" max="10776" width="7.5" style="65" bestFit="1" customWidth="1"/>
    <col min="10777" max="10777" width="0.75" style="65" customWidth="1"/>
    <col min="10778" max="10778" width="6.25" style="65" customWidth="1"/>
    <col min="10779" max="10779" width="0.4140625" style="65" customWidth="1"/>
    <col min="10780" max="10780" width="6.1640625" style="65" customWidth="1"/>
    <col min="10781" max="10781" width="0.25" style="65" customWidth="1"/>
    <col min="10782" max="10783" width="0" style="65" hidden="1" customWidth="1"/>
    <col min="10784" max="11008" width="8.4140625" style="65"/>
    <col min="11009" max="11009" width="25.83203125" style="65" customWidth="1"/>
    <col min="11010" max="11010" width="11.6640625" style="65" customWidth="1"/>
    <col min="11011" max="11011" width="0.4140625" style="65" customWidth="1"/>
    <col min="11012" max="11012" width="11.6640625" style="65" customWidth="1"/>
    <col min="11013" max="11013" width="0.4140625" style="65" customWidth="1"/>
    <col min="11014" max="11014" width="11.6640625" style="65" customWidth="1"/>
    <col min="11015" max="11015" width="0.4140625" style="65" customWidth="1"/>
    <col min="11016" max="11016" width="11.6640625" style="65" customWidth="1"/>
    <col min="11017" max="11017" width="0.4140625" style="65" customWidth="1"/>
    <col min="11018" max="11018" width="11.6640625" style="65" customWidth="1"/>
    <col min="11019" max="11019" width="0.4140625" style="65" customWidth="1"/>
    <col min="11020" max="11020" width="11.6640625" style="65" customWidth="1"/>
    <col min="11021" max="11021" width="0.4140625" style="65" customWidth="1"/>
    <col min="11022" max="11022" width="11.6640625" style="65" customWidth="1"/>
    <col min="11023" max="11023" width="0.4140625" style="65" customWidth="1"/>
    <col min="11024" max="11024" width="11.6640625" style="65" customWidth="1"/>
    <col min="11025" max="11025" width="0.4140625" style="65" customWidth="1"/>
    <col min="11026" max="11026" width="11.6640625" style="65" customWidth="1"/>
    <col min="11027" max="11027" width="0.5" style="65" customWidth="1"/>
    <col min="11028" max="11028" width="11.6640625" style="65" customWidth="1"/>
    <col min="11029" max="11029" width="0.4140625" style="65" customWidth="1"/>
    <col min="11030" max="11030" width="7.58203125" style="65" bestFit="1" customWidth="1"/>
    <col min="11031" max="11031" width="0.75" style="65" customWidth="1"/>
    <col min="11032" max="11032" width="7.5" style="65" bestFit="1" customWidth="1"/>
    <col min="11033" max="11033" width="0.75" style="65" customWidth="1"/>
    <col min="11034" max="11034" width="6.25" style="65" customWidth="1"/>
    <col min="11035" max="11035" width="0.4140625" style="65" customWidth="1"/>
    <col min="11036" max="11036" width="6.1640625" style="65" customWidth="1"/>
    <col min="11037" max="11037" width="0.25" style="65" customWidth="1"/>
    <col min="11038" max="11039" width="0" style="65" hidden="1" customWidth="1"/>
    <col min="11040" max="11264" width="8.4140625" style="65"/>
    <col min="11265" max="11265" width="25.83203125" style="65" customWidth="1"/>
    <col min="11266" max="11266" width="11.6640625" style="65" customWidth="1"/>
    <col min="11267" max="11267" width="0.4140625" style="65" customWidth="1"/>
    <col min="11268" max="11268" width="11.6640625" style="65" customWidth="1"/>
    <col min="11269" max="11269" width="0.4140625" style="65" customWidth="1"/>
    <col min="11270" max="11270" width="11.6640625" style="65" customWidth="1"/>
    <col min="11271" max="11271" width="0.4140625" style="65" customWidth="1"/>
    <col min="11272" max="11272" width="11.6640625" style="65" customWidth="1"/>
    <col min="11273" max="11273" width="0.4140625" style="65" customWidth="1"/>
    <col min="11274" max="11274" width="11.6640625" style="65" customWidth="1"/>
    <col min="11275" max="11275" width="0.4140625" style="65" customWidth="1"/>
    <col min="11276" max="11276" width="11.6640625" style="65" customWidth="1"/>
    <col min="11277" max="11277" width="0.4140625" style="65" customWidth="1"/>
    <col min="11278" max="11278" width="11.6640625" style="65" customWidth="1"/>
    <col min="11279" max="11279" width="0.4140625" style="65" customWidth="1"/>
    <col min="11280" max="11280" width="11.6640625" style="65" customWidth="1"/>
    <col min="11281" max="11281" width="0.4140625" style="65" customWidth="1"/>
    <col min="11282" max="11282" width="11.6640625" style="65" customWidth="1"/>
    <col min="11283" max="11283" width="0.5" style="65" customWidth="1"/>
    <col min="11284" max="11284" width="11.6640625" style="65" customWidth="1"/>
    <col min="11285" max="11285" width="0.4140625" style="65" customWidth="1"/>
    <col min="11286" max="11286" width="7.58203125" style="65" bestFit="1" customWidth="1"/>
    <col min="11287" max="11287" width="0.75" style="65" customWidth="1"/>
    <col min="11288" max="11288" width="7.5" style="65" bestFit="1" customWidth="1"/>
    <col min="11289" max="11289" width="0.75" style="65" customWidth="1"/>
    <col min="11290" max="11290" width="6.25" style="65" customWidth="1"/>
    <col min="11291" max="11291" width="0.4140625" style="65" customWidth="1"/>
    <col min="11292" max="11292" width="6.1640625" style="65" customWidth="1"/>
    <col min="11293" max="11293" width="0.25" style="65" customWidth="1"/>
    <col min="11294" max="11295" width="0" style="65" hidden="1" customWidth="1"/>
    <col min="11296" max="11520" width="8.4140625" style="65"/>
    <col min="11521" max="11521" width="25.83203125" style="65" customWidth="1"/>
    <col min="11522" max="11522" width="11.6640625" style="65" customWidth="1"/>
    <col min="11523" max="11523" width="0.4140625" style="65" customWidth="1"/>
    <col min="11524" max="11524" width="11.6640625" style="65" customWidth="1"/>
    <col min="11525" max="11525" width="0.4140625" style="65" customWidth="1"/>
    <col min="11526" max="11526" width="11.6640625" style="65" customWidth="1"/>
    <col min="11527" max="11527" width="0.4140625" style="65" customWidth="1"/>
    <col min="11528" max="11528" width="11.6640625" style="65" customWidth="1"/>
    <col min="11529" max="11529" width="0.4140625" style="65" customWidth="1"/>
    <col min="11530" max="11530" width="11.6640625" style="65" customWidth="1"/>
    <col min="11531" max="11531" width="0.4140625" style="65" customWidth="1"/>
    <col min="11532" max="11532" width="11.6640625" style="65" customWidth="1"/>
    <col min="11533" max="11533" width="0.4140625" style="65" customWidth="1"/>
    <col min="11534" max="11534" width="11.6640625" style="65" customWidth="1"/>
    <col min="11535" max="11535" width="0.4140625" style="65" customWidth="1"/>
    <col min="11536" max="11536" width="11.6640625" style="65" customWidth="1"/>
    <col min="11537" max="11537" width="0.4140625" style="65" customWidth="1"/>
    <col min="11538" max="11538" width="11.6640625" style="65" customWidth="1"/>
    <col min="11539" max="11539" width="0.5" style="65" customWidth="1"/>
    <col min="11540" max="11540" width="11.6640625" style="65" customWidth="1"/>
    <col min="11541" max="11541" width="0.4140625" style="65" customWidth="1"/>
    <col min="11542" max="11542" width="7.58203125" style="65" bestFit="1" customWidth="1"/>
    <col min="11543" max="11543" width="0.75" style="65" customWidth="1"/>
    <col min="11544" max="11544" width="7.5" style="65" bestFit="1" customWidth="1"/>
    <col min="11545" max="11545" width="0.75" style="65" customWidth="1"/>
    <col min="11546" max="11546" width="6.25" style="65" customWidth="1"/>
    <col min="11547" max="11547" width="0.4140625" style="65" customWidth="1"/>
    <col min="11548" max="11548" width="6.1640625" style="65" customWidth="1"/>
    <col min="11549" max="11549" width="0.25" style="65" customWidth="1"/>
    <col min="11550" max="11551" width="0" style="65" hidden="1" customWidth="1"/>
    <col min="11552" max="11776" width="8.4140625" style="65"/>
    <col min="11777" max="11777" width="25.83203125" style="65" customWidth="1"/>
    <col min="11778" max="11778" width="11.6640625" style="65" customWidth="1"/>
    <col min="11779" max="11779" width="0.4140625" style="65" customWidth="1"/>
    <col min="11780" max="11780" width="11.6640625" style="65" customWidth="1"/>
    <col min="11781" max="11781" width="0.4140625" style="65" customWidth="1"/>
    <col min="11782" max="11782" width="11.6640625" style="65" customWidth="1"/>
    <col min="11783" max="11783" width="0.4140625" style="65" customWidth="1"/>
    <col min="11784" max="11784" width="11.6640625" style="65" customWidth="1"/>
    <col min="11785" max="11785" width="0.4140625" style="65" customWidth="1"/>
    <col min="11786" max="11786" width="11.6640625" style="65" customWidth="1"/>
    <col min="11787" max="11787" width="0.4140625" style="65" customWidth="1"/>
    <col min="11788" max="11788" width="11.6640625" style="65" customWidth="1"/>
    <col min="11789" max="11789" width="0.4140625" style="65" customWidth="1"/>
    <col min="11790" max="11790" width="11.6640625" style="65" customWidth="1"/>
    <col min="11791" max="11791" width="0.4140625" style="65" customWidth="1"/>
    <col min="11792" max="11792" width="11.6640625" style="65" customWidth="1"/>
    <col min="11793" max="11793" width="0.4140625" style="65" customWidth="1"/>
    <col min="11794" max="11794" width="11.6640625" style="65" customWidth="1"/>
    <col min="11795" max="11795" width="0.5" style="65" customWidth="1"/>
    <col min="11796" max="11796" width="11.6640625" style="65" customWidth="1"/>
    <col min="11797" max="11797" width="0.4140625" style="65" customWidth="1"/>
    <col min="11798" max="11798" width="7.58203125" style="65" bestFit="1" customWidth="1"/>
    <col min="11799" max="11799" width="0.75" style="65" customWidth="1"/>
    <col min="11800" max="11800" width="7.5" style="65" bestFit="1" customWidth="1"/>
    <col min="11801" max="11801" width="0.75" style="65" customWidth="1"/>
    <col min="11802" max="11802" width="6.25" style="65" customWidth="1"/>
    <col min="11803" max="11803" width="0.4140625" style="65" customWidth="1"/>
    <col min="11804" max="11804" width="6.1640625" style="65" customWidth="1"/>
    <col min="11805" max="11805" width="0.25" style="65" customWidth="1"/>
    <col min="11806" max="11807" width="0" style="65" hidden="1" customWidth="1"/>
    <col min="11808" max="12032" width="8.4140625" style="65"/>
    <col min="12033" max="12033" width="25.83203125" style="65" customWidth="1"/>
    <col min="12034" max="12034" width="11.6640625" style="65" customWidth="1"/>
    <col min="12035" max="12035" width="0.4140625" style="65" customWidth="1"/>
    <col min="12036" max="12036" width="11.6640625" style="65" customWidth="1"/>
    <col min="12037" max="12037" width="0.4140625" style="65" customWidth="1"/>
    <col min="12038" max="12038" width="11.6640625" style="65" customWidth="1"/>
    <col min="12039" max="12039" width="0.4140625" style="65" customWidth="1"/>
    <col min="12040" max="12040" width="11.6640625" style="65" customWidth="1"/>
    <col min="12041" max="12041" width="0.4140625" style="65" customWidth="1"/>
    <col min="12042" max="12042" width="11.6640625" style="65" customWidth="1"/>
    <col min="12043" max="12043" width="0.4140625" style="65" customWidth="1"/>
    <col min="12044" max="12044" width="11.6640625" style="65" customWidth="1"/>
    <col min="12045" max="12045" width="0.4140625" style="65" customWidth="1"/>
    <col min="12046" max="12046" width="11.6640625" style="65" customWidth="1"/>
    <col min="12047" max="12047" width="0.4140625" style="65" customWidth="1"/>
    <col min="12048" max="12048" width="11.6640625" style="65" customWidth="1"/>
    <col min="12049" max="12049" width="0.4140625" style="65" customWidth="1"/>
    <col min="12050" max="12050" width="11.6640625" style="65" customWidth="1"/>
    <col min="12051" max="12051" width="0.5" style="65" customWidth="1"/>
    <col min="12052" max="12052" width="11.6640625" style="65" customWidth="1"/>
    <col min="12053" max="12053" width="0.4140625" style="65" customWidth="1"/>
    <col min="12054" max="12054" width="7.58203125" style="65" bestFit="1" customWidth="1"/>
    <col min="12055" max="12055" width="0.75" style="65" customWidth="1"/>
    <col min="12056" max="12056" width="7.5" style="65" bestFit="1" customWidth="1"/>
    <col min="12057" max="12057" width="0.75" style="65" customWidth="1"/>
    <col min="12058" max="12058" width="6.25" style="65" customWidth="1"/>
    <col min="12059" max="12059" width="0.4140625" style="65" customWidth="1"/>
    <col min="12060" max="12060" width="6.1640625" style="65" customWidth="1"/>
    <col min="12061" max="12061" width="0.25" style="65" customWidth="1"/>
    <col min="12062" max="12063" width="0" style="65" hidden="1" customWidth="1"/>
    <col min="12064" max="12288" width="8.4140625" style="65"/>
    <col min="12289" max="12289" width="25.83203125" style="65" customWidth="1"/>
    <col min="12290" max="12290" width="11.6640625" style="65" customWidth="1"/>
    <col min="12291" max="12291" width="0.4140625" style="65" customWidth="1"/>
    <col min="12292" max="12292" width="11.6640625" style="65" customWidth="1"/>
    <col min="12293" max="12293" width="0.4140625" style="65" customWidth="1"/>
    <col min="12294" max="12294" width="11.6640625" style="65" customWidth="1"/>
    <col min="12295" max="12295" width="0.4140625" style="65" customWidth="1"/>
    <col min="12296" max="12296" width="11.6640625" style="65" customWidth="1"/>
    <col min="12297" max="12297" width="0.4140625" style="65" customWidth="1"/>
    <col min="12298" max="12298" width="11.6640625" style="65" customWidth="1"/>
    <col min="12299" max="12299" width="0.4140625" style="65" customWidth="1"/>
    <col min="12300" max="12300" width="11.6640625" style="65" customWidth="1"/>
    <col min="12301" max="12301" width="0.4140625" style="65" customWidth="1"/>
    <col min="12302" max="12302" width="11.6640625" style="65" customWidth="1"/>
    <col min="12303" max="12303" width="0.4140625" style="65" customWidth="1"/>
    <col min="12304" max="12304" width="11.6640625" style="65" customWidth="1"/>
    <col min="12305" max="12305" width="0.4140625" style="65" customWidth="1"/>
    <col min="12306" max="12306" width="11.6640625" style="65" customWidth="1"/>
    <col min="12307" max="12307" width="0.5" style="65" customWidth="1"/>
    <col min="12308" max="12308" width="11.6640625" style="65" customWidth="1"/>
    <col min="12309" max="12309" width="0.4140625" style="65" customWidth="1"/>
    <col min="12310" max="12310" width="7.58203125" style="65" bestFit="1" customWidth="1"/>
    <col min="12311" max="12311" width="0.75" style="65" customWidth="1"/>
    <col min="12312" max="12312" width="7.5" style="65" bestFit="1" customWidth="1"/>
    <col min="12313" max="12313" width="0.75" style="65" customWidth="1"/>
    <col min="12314" max="12314" width="6.25" style="65" customWidth="1"/>
    <col min="12315" max="12315" width="0.4140625" style="65" customWidth="1"/>
    <col min="12316" max="12316" width="6.1640625" style="65" customWidth="1"/>
    <col min="12317" max="12317" width="0.25" style="65" customWidth="1"/>
    <col min="12318" max="12319" width="0" style="65" hidden="1" customWidth="1"/>
    <col min="12320" max="12544" width="8.4140625" style="65"/>
    <col min="12545" max="12545" width="25.83203125" style="65" customWidth="1"/>
    <col min="12546" max="12546" width="11.6640625" style="65" customWidth="1"/>
    <col min="12547" max="12547" width="0.4140625" style="65" customWidth="1"/>
    <col min="12548" max="12548" width="11.6640625" style="65" customWidth="1"/>
    <col min="12549" max="12549" width="0.4140625" style="65" customWidth="1"/>
    <col min="12550" max="12550" width="11.6640625" style="65" customWidth="1"/>
    <col min="12551" max="12551" width="0.4140625" style="65" customWidth="1"/>
    <col min="12552" max="12552" width="11.6640625" style="65" customWidth="1"/>
    <col min="12553" max="12553" width="0.4140625" style="65" customWidth="1"/>
    <col min="12554" max="12554" width="11.6640625" style="65" customWidth="1"/>
    <col min="12555" max="12555" width="0.4140625" style="65" customWidth="1"/>
    <col min="12556" max="12556" width="11.6640625" style="65" customWidth="1"/>
    <col min="12557" max="12557" width="0.4140625" style="65" customWidth="1"/>
    <col min="12558" max="12558" width="11.6640625" style="65" customWidth="1"/>
    <col min="12559" max="12559" width="0.4140625" style="65" customWidth="1"/>
    <col min="12560" max="12560" width="11.6640625" style="65" customWidth="1"/>
    <col min="12561" max="12561" width="0.4140625" style="65" customWidth="1"/>
    <col min="12562" max="12562" width="11.6640625" style="65" customWidth="1"/>
    <col min="12563" max="12563" width="0.5" style="65" customWidth="1"/>
    <col min="12564" max="12564" width="11.6640625" style="65" customWidth="1"/>
    <col min="12565" max="12565" width="0.4140625" style="65" customWidth="1"/>
    <col min="12566" max="12566" width="7.58203125" style="65" bestFit="1" customWidth="1"/>
    <col min="12567" max="12567" width="0.75" style="65" customWidth="1"/>
    <col min="12568" max="12568" width="7.5" style="65" bestFit="1" customWidth="1"/>
    <col min="12569" max="12569" width="0.75" style="65" customWidth="1"/>
    <col min="12570" max="12570" width="6.25" style="65" customWidth="1"/>
    <col min="12571" max="12571" width="0.4140625" style="65" customWidth="1"/>
    <col min="12572" max="12572" width="6.1640625" style="65" customWidth="1"/>
    <col min="12573" max="12573" width="0.25" style="65" customWidth="1"/>
    <col min="12574" max="12575" width="0" style="65" hidden="1" customWidth="1"/>
    <col min="12576" max="12800" width="8.4140625" style="65"/>
    <col min="12801" max="12801" width="25.83203125" style="65" customWidth="1"/>
    <col min="12802" max="12802" width="11.6640625" style="65" customWidth="1"/>
    <col min="12803" max="12803" width="0.4140625" style="65" customWidth="1"/>
    <col min="12804" max="12804" width="11.6640625" style="65" customWidth="1"/>
    <col min="12805" max="12805" width="0.4140625" style="65" customWidth="1"/>
    <col min="12806" max="12806" width="11.6640625" style="65" customWidth="1"/>
    <col min="12807" max="12807" width="0.4140625" style="65" customWidth="1"/>
    <col min="12808" max="12808" width="11.6640625" style="65" customWidth="1"/>
    <col min="12809" max="12809" width="0.4140625" style="65" customWidth="1"/>
    <col min="12810" max="12810" width="11.6640625" style="65" customWidth="1"/>
    <col min="12811" max="12811" width="0.4140625" style="65" customWidth="1"/>
    <col min="12812" max="12812" width="11.6640625" style="65" customWidth="1"/>
    <col min="12813" max="12813" width="0.4140625" style="65" customWidth="1"/>
    <col min="12814" max="12814" width="11.6640625" style="65" customWidth="1"/>
    <col min="12815" max="12815" width="0.4140625" style="65" customWidth="1"/>
    <col min="12816" max="12816" width="11.6640625" style="65" customWidth="1"/>
    <col min="12817" max="12817" width="0.4140625" style="65" customWidth="1"/>
    <col min="12818" max="12818" width="11.6640625" style="65" customWidth="1"/>
    <col min="12819" max="12819" width="0.5" style="65" customWidth="1"/>
    <col min="12820" max="12820" width="11.6640625" style="65" customWidth="1"/>
    <col min="12821" max="12821" width="0.4140625" style="65" customWidth="1"/>
    <col min="12822" max="12822" width="7.58203125" style="65" bestFit="1" customWidth="1"/>
    <col min="12823" max="12823" width="0.75" style="65" customWidth="1"/>
    <col min="12824" max="12824" width="7.5" style="65" bestFit="1" customWidth="1"/>
    <col min="12825" max="12825" width="0.75" style="65" customWidth="1"/>
    <col min="12826" max="12826" width="6.25" style="65" customWidth="1"/>
    <col min="12827" max="12827" width="0.4140625" style="65" customWidth="1"/>
    <col min="12828" max="12828" width="6.1640625" style="65" customWidth="1"/>
    <col min="12829" max="12829" width="0.25" style="65" customWidth="1"/>
    <col min="12830" max="12831" width="0" style="65" hidden="1" customWidth="1"/>
    <col min="12832" max="13056" width="8.4140625" style="65"/>
    <col min="13057" max="13057" width="25.83203125" style="65" customWidth="1"/>
    <col min="13058" max="13058" width="11.6640625" style="65" customWidth="1"/>
    <col min="13059" max="13059" width="0.4140625" style="65" customWidth="1"/>
    <col min="13060" max="13060" width="11.6640625" style="65" customWidth="1"/>
    <col min="13061" max="13061" width="0.4140625" style="65" customWidth="1"/>
    <col min="13062" max="13062" width="11.6640625" style="65" customWidth="1"/>
    <col min="13063" max="13063" width="0.4140625" style="65" customWidth="1"/>
    <col min="13064" max="13064" width="11.6640625" style="65" customWidth="1"/>
    <col min="13065" max="13065" width="0.4140625" style="65" customWidth="1"/>
    <col min="13066" max="13066" width="11.6640625" style="65" customWidth="1"/>
    <col min="13067" max="13067" width="0.4140625" style="65" customWidth="1"/>
    <col min="13068" max="13068" width="11.6640625" style="65" customWidth="1"/>
    <col min="13069" max="13069" width="0.4140625" style="65" customWidth="1"/>
    <col min="13070" max="13070" width="11.6640625" style="65" customWidth="1"/>
    <col min="13071" max="13071" width="0.4140625" style="65" customWidth="1"/>
    <col min="13072" max="13072" width="11.6640625" style="65" customWidth="1"/>
    <col min="13073" max="13073" width="0.4140625" style="65" customWidth="1"/>
    <col min="13074" max="13074" width="11.6640625" style="65" customWidth="1"/>
    <col min="13075" max="13075" width="0.5" style="65" customWidth="1"/>
    <col min="13076" max="13076" width="11.6640625" style="65" customWidth="1"/>
    <col min="13077" max="13077" width="0.4140625" style="65" customWidth="1"/>
    <col min="13078" max="13078" width="7.58203125" style="65" bestFit="1" customWidth="1"/>
    <col min="13079" max="13079" width="0.75" style="65" customWidth="1"/>
    <col min="13080" max="13080" width="7.5" style="65" bestFit="1" customWidth="1"/>
    <col min="13081" max="13081" width="0.75" style="65" customWidth="1"/>
    <col min="13082" max="13082" width="6.25" style="65" customWidth="1"/>
    <col min="13083" max="13083" width="0.4140625" style="65" customWidth="1"/>
    <col min="13084" max="13084" width="6.1640625" style="65" customWidth="1"/>
    <col min="13085" max="13085" width="0.25" style="65" customWidth="1"/>
    <col min="13086" max="13087" width="0" style="65" hidden="1" customWidth="1"/>
    <col min="13088" max="13312" width="8.4140625" style="65"/>
    <col min="13313" max="13313" width="25.83203125" style="65" customWidth="1"/>
    <col min="13314" max="13314" width="11.6640625" style="65" customWidth="1"/>
    <col min="13315" max="13315" width="0.4140625" style="65" customWidth="1"/>
    <col min="13316" max="13316" width="11.6640625" style="65" customWidth="1"/>
    <col min="13317" max="13317" width="0.4140625" style="65" customWidth="1"/>
    <col min="13318" max="13318" width="11.6640625" style="65" customWidth="1"/>
    <col min="13319" max="13319" width="0.4140625" style="65" customWidth="1"/>
    <col min="13320" max="13320" width="11.6640625" style="65" customWidth="1"/>
    <col min="13321" max="13321" width="0.4140625" style="65" customWidth="1"/>
    <col min="13322" max="13322" width="11.6640625" style="65" customWidth="1"/>
    <col min="13323" max="13323" width="0.4140625" style="65" customWidth="1"/>
    <col min="13324" max="13324" width="11.6640625" style="65" customWidth="1"/>
    <col min="13325" max="13325" width="0.4140625" style="65" customWidth="1"/>
    <col min="13326" max="13326" width="11.6640625" style="65" customWidth="1"/>
    <col min="13327" max="13327" width="0.4140625" style="65" customWidth="1"/>
    <col min="13328" max="13328" width="11.6640625" style="65" customWidth="1"/>
    <col min="13329" max="13329" width="0.4140625" style="65" customWidth="1"/>
    <col min="13330" max="13330" width="11.6640625" style="65" customWidth="1"/>
    <col min="13331" max="13331" width="0.5" style="65" customWidth="1"/>
    <col min="13332" max="13332" width="11.6640625" style="65" customWidth="1"/>
    <col min="13333" max="13333" width="0.4140625" style="65" customWidth="1"/>
    <col min="13334" max="13334" width="7.58203125" style="65" bestFit="1" customWidth="1"/>
    <col min="13335" max="13335" width="0.75" style="65" customWidth="1"/>
    <col min="13336" max="13336" width="7.5" style="65" bestFit="1" customWidth="1"/>
    <col min="13337" max="13337" width="0.75" style="65" customWidth="1"/>
    <col min="13338" max="13338" width="6.25" style="65" customWidth="1"/>
    <col min="13339" max="13339" width="0.4140625" style="65" customWidth="1"/>
    <col min="13340" max="13340" width="6.1640625" style="65" customWidth="1"/>
    <col min="13341" max="13341" width="0.25" style="65" customWidth="1"/>
    <col min="13342" max="13343" width="0" style="65" hidden="1" customWidth="1"/>
    <col min="13344" max="13568" width="8.4140625" style="65"/>
    <col min="13569" max="13569" width="25.83203125" style="65" customWidth="1"/>
    <col min="13570" max="13570" width="11.6640625" style="65" customWidth="1"/>
    <col min="13571" max="13571" width="0.4140625" style="65" customWidth="1"/>
    <col min="13572" max="13572" width="11.6640625" style="65" customWidth="1"/>
    <col min="13573" max="13573" width="0.4140625" style="65" customWidth="1"/>
    <col min="13574" max="13574" width="11.6640625" style="65" customWidth="1"/>
    <col min="13575" max="13575" width="0.4140625" style="65" customWidth="1"/>
    <col min="13576" max="13576" width="11.6640625" style="65" customWidth="1"/>
    <col min="13577" max="13577" width="0.4140625" style="65" customWidth="1"/>
    <col min="13578" max="13578" width="11.6640625" style="65" customWidth="1"/>
    <col min="13579" max="13579" width="0.4140625" style="65" customWidth="1"/>
    <col min="13580" max="13580" width="11.6640625" style="65" customWidth="1"/>
    <col min="13581" max="13581" width="0.4140625" style="65" customWidth="1"/>
    <col min="13582" max="13582" width="11.6640625" style="65" customWidth="1"/>
    <col min="13583" max="13583" width="0.4140625" style="65" customWidth="1"/>
    <col min="13584" max="13584" width="11.6640625" style="65" customWidth="1"/>
    <col min="13585" max="13585" width="0.4140625" style="65" customWidth="1"/>
    <col min="13586" max="13586" width="11.6640625" style="65" customWidth="1"/>
    <col min="13587" max="13587" width="0.5" style="65" customWidth="1"/>
    <col min="13588" max="13588" width="11.6640625" style="65" customWidth="1"/>
    <col min="13589" max="13589" width="0.4140625" style="65" customWidth="1"/>
    <col min="13590" max="13590" width="7.58203125" style="65" bestFit="1" customWidth="1"/>
    <col min="13591" max="13591" width="0.75" style="65" customWidth="1"/>
    <col min="13592" max="13592" width="7.5" style="65" bestFit="1" customWidth="1"/>
    <col min="13593" max="13593" width="0.75" style="65" customWidth="1"/>
    <col min="13594" max="13594" width="6.25" style="65" customWidth="1"/>
    <col min="13595" max="13595" width="0.4140625" style="65" customWidth="1"/>
    <col min="13596" max="13596" width="6.1640625" style="65" customWidth="1"/>
    <col min="13597" max="13597" width="0.25" style="65" customWidth="1"/>
    <col min="13598" max="13599" width="0" style="65" hidden="1" customWidth="1"/>
    <col min="13600" max="13824" width="8.4140625" style="65"/>
    <col min="13825" max="13825" width="25.83203125" style="65" customWidth="1"/>
    <col min="13826" max="13826" width="11.6640625" style="65" customWidth="1"/>
    <col min="13827" max="13827" width="0.4140625" style="65" customWidth="1"/>
    <col min="13828" max="13828" width="11.6640625" style="65" customWidth="1"/>
    <col min="13829" max="13829" width="0.4140625" style="65" customWidth="1"/>
    <col min="13830" max="13830" width="11.6640625" style="65" customWidth="1"/>
    <col min="13831" max="13831" width="0.4140625" style="65" customWidth="1"/>
    <col min="13832" max="13832" width="11.6640625" style="65" customWidth="1"/>
    <col min="13833" max="13833" width="0.4140625" style="65" customWidth="1"/>
    <col min="13834" max="13834" width="11.6640625" style="65" customWidth="1"/>
    <col min="13835" max="13835" width="0.4140625" style="65" customWidth="1"/>
    <col min="13836" max="13836" width="11.6640625" style="65" customWidth="1"/>
    <col min="13837" max="13837" width="0.4140625" style="65" customWidth="1"/>
    <col min="13838" max="13838" width="11.6640625" style="65" customWidth="1"/>
    <col min="13839" max="13839" width="0.4140625" style="65" customWidth="1"/>
    <col min="13840" max="13840" width="11.6640625" style="65" customWidth="1"/>
    <col min="13841" max="13841" width="0.4140625" style="65" customWidth="1"/>
    <col min="13842" max="13842" width="11.6640625" style="65" customWidth="1"/>
    <col min="13843" max="13843" width="0.5" style="65" customWidth="1"/>
    <col min="13844" max="13844" width="11.6640625" style="65" customWidth="1"/>
    <col min="13845" max="13845" width="0.4140625" style="65" customWidth="1"/>
    <col min="13846" max="13846" width="7.58203125" style="65" bestFit="1" customWidth="1"/>
    <col min="13847" max="13847" width="0.75" style="65" customWidth="1"/>
    <col min="13848" max="13848" width="7.5" style="65" bestFit="1" customWidth="1"/>
    <col min="13849" max="13849" width="0.75" style="65" customWidth="1"/>
    <col min="13850" max="13850" width="6.25" style="65" customWidth="1"/>
    <col min="13851" max="13851" width="0.4140625" style="65" customWidth="1"/>
    <col min="13852" max="13852" width="6.1640625" style="65" customWidth="1"/>
    <col min="13853" max="13853" width="0.25" style="65" customWidth="1"/>
    <col min="13854" max="13855" width="0" style="65" hidden="1" customWidth="1"/>
    <col min="13856" max="14080" width="8.4140625" style="65"/>
    <col min="14081" max="14081" width="25.83203125" style="65" customWidth="1"/>
    <col min="14082" max="14082" width="11.6640625" style="65" customWidth="1"/>
    <col min="14083" max="14083" width="0.4140625" style="65" customWidth="1"/>
    <col min="14084" max="14084" width="11.6640625" style="65" customWidth="1"/>
    <col min="14085" max="14085" width="0.4140625" style="65" customWidth="1"/>
    <col min="14086" max="14086" width="11.6640625" style="65" customWidth="1"/>
    <col min="14087" max="14087" width="0.4140625" style="65" customWidth="1"/>
    <col min="14088" max="14088" width="11.6640625" style="65" customWidth="1"/>
    <col min="14089" max="14089" width="0.4140625" style="65" customWidth="1"/>
    <col min="14090" max="14090" width="11.6640625" style="65" customWidth="1"/>
    <col min="14091" max="14091" width="0.4140625" style="65" customWidth="1"/>
    <col min="14092" max="14092" width="11.6640625" style="65" customWidth="1"/>
    <col min="14093" max="14093" width="0.4140625" style="65" customWidth="1"/>
    <col min="14094" max="14094" width="11.6640625" style="65" customWidth="1"/>
    <col min="14095" max="14095" width="0.4140625" style="65" customWidth="1"/>
    <col min="14096" max="14096" width="11.6640625" style="65" customWidth="1"/>
    <col min="14097" max="14097" width="0.4140625" style="65" customWidth="1"/>
    <col min="14098" max="14098" width="11.6640625" style="65" customWidth="1"/>
    <col min="14099" max="14099" width="0.5" style="65" customWidth="1"/>
    <col min="14100" max="14100" width="11.6640625" style="65" customWidth="1"/>
    <col min="14101" max="14101" width="0.4140625" style="65" customWidth="1"/>
    <col min="14102" max="14102" width="7.58203125" style="65" bestFit="1" customWidth="1"/>
    <col min="14103" max="14103" width="0.75" style="65" customWidth="1"/>
    <col min="14104" max="14104" width="7.5" style="65" bestFit="1" customWidth="1"/>
    <col min="14105" max="14105" width="0.75" style="65" customWidth="1"/>
    <col min="14106" max="14106" width="6.25" style="65" customWidth="1"/>
    <col min="14107" max="14107" width="0.4140625" style="65" customWidth="1"/>
    <col min="14108" max="14108" width="6.1640625" style="65" customWidth="1"/>
    <col min="14109" max="14109" width="0.25" style="65" customWidth="1"/>
    <col min="14110" max="14111" width="0" style="65" hidden="1" customWidth="1"/>
    <col min="14112" max="14336" width="8.4140625" style="65"/>
    <col min="14337" max="14337" width="25.83203125" style="65" customWidth="1"/>
    <col min="14338" max="14338" width="11.6640625" style="65" customWidth="1"/>
    <col min="14339" max="14339" width="0.4140625" style="65" customWidth="1"/>
    <col min="14340" max="14340" width="11.6640625" style="65" customWidth="1"/>
    <col min="14341" max="14341" width="0.4140625" style="65" customWidth="1"/>
    <col min="14342" max="14342" width="11.6640625" style="65" customWidth="1"/>
    <col min="14343" max="14343" width="0.4140625" style="65" customWidth="1"/>
    <col min="14344" max="14344" width="11.6640625" style="65" customWidth="1"/>
    <col min="14345" max="14345" width="0.4140625" style="65" customWidth="1"/>
    <col min="14346" max="14346" width="11.6640625" style="65" customWidth="1"/>
    <col min="14347" max="14347" width="0.4140625" style="65" customWidth="1"/>
    <col min="14348" max="14348" width="11.6640625" style="65" customWidth="1"/>
    <col min="14349" max="14349" width="0.4140625" style="65" customWidth="1"/>
    <col min="14350" max="14350" width="11.6640625" style="65" customWidth="1"/>
    <col min="14351" max="14351" width="0.4140625" style="65" customWidth="1"/>
    <col min="14352" max="14352" width="11.6640625" style="65" customWidth="1"/>
    <col min="14353" max="14353" width="0.4140625" style="65" customWidth="1"/>
    <col min="14354" max="14354" width="11.6640625" style="65" customWidth="1"/>
    <col min="14355" max="14355" width="0.5" style="65" customWidth="1"/>
    <col min="14356" max="14356" width="11.6640625" style="65" customWidth="1"/>
    <col min="14357" max="14357" width="0.4140625" style="65" customWidth="1"/>
    <col min="14358" max="14358" width="7.58203125" style="65" bestFit="1" customWidth="1"/>
    <col min="14359" max="14359" width="0.75" style="65" customWidth="1"/>
    <col min="14360" max="14360" width="7.5" style="65" bestFit="1" customWidth="1"/>
    <col min="14361" max="14361" width="0.75" style="65" customWidth="1"/>
    <col min="14362" max="14362" width="6.25" style="65" customWidth="1"/>
    <col min="14363" max="14363" width="0.4140625" style="65" customWidth="1"/>
    <col min="14364" max="14364" width="6.1640625" style="65" customWidth="1"/>
    <col min="14365" max="14365" width="0.25" style="65" customWidth="1"/>
    <col min="14366" max="14367" width="0" style="65" hidden="1" customWidth="1"/>
    <col min="14368" max="14592" width="8.4140625" style="65"/>
    <col min="14593" max="14593" width="25.83203125" style="65" customWidth="1"/>
    <col min="14594" max="14594" width="11.6640625" style="65" customWidth="1"/>
    <col min="14595" max="14595" width="0.4140625" style="65" customWidth="1"/>
    <col min="14596" max="14596" width="11.6640625" style="65" customWidth="1"/>
    <col min="14597" max="14597" width="0.4140625" style="65" customWidth="1"/>
    <col min="14598" max="14598" width="11.6640625" style="65" customWidth="1"/>
    <col min="14599" max="14599" width="0.4140625" style="65" customWidth="1"/>
    <col min="14600" max="14600" width="11.6640625" style="65" customWidth="1"/>
    <col min="14601" max="14601" width="0.4140625" style="65" customWidth="1"/>
    <col min="14602" max="14602" width="11.6640625" style="65" customWidth="1"/>
    <col min="14603" max="14603" width="0.4140625" style="65" customWidth="1"/>
    <col min="14604" max="14604" width="11.6640625" style="65" customWidth="1"/>
    <col min="14605" max="14605" width="0.4140625" style="65" customWidth="1"/>
    <col min="14606" max="14606" width="11.6640625" style="65" customWidth="1"/>
    <col min="14607" max="14607" width="0.4140625" style="65" customWidth="1"/>
    <col min="14608" max="14608" width="11.6640625" style="65" customWidth="1"/>
    <col min="14609" max="14609" width="0.4140625" style="65" customWidth="1"/>
    <col min="14610" max="14610" width="11.6640625" style="65" customWidth="1"/>
    <col min="14611" max="14611" width="0.5" style="65" customWidth="1"/>
    <col min="14612" max="14612" width="11.6640625" style="65" customWidth="1"/>
    <col min="14613" max="14613" width="0.4140625" style="65" customWidth="1"/>
    <col min="14614" max="14614" width="7.58203125" style="65" bestFit="1" customWidth="1"/>
    <col min="14615" max="14615" width="0.75" style="65" customWidth="1"/>
    <col min="14616" max="14616" width="7.5" style="65" bestFit="1" customWidth="1"/>
    <col min="14617" max="14617" width="0.75" style="65" customWidth="1"/>
    <col min="14618" max="14618" width="6.25" style="65" customWidth="1"/>
    <col min="14619" max="14619" width="0.4140625" style="65" customWidth="1"/>
    <col min="14620" max="14620" width="6.1640625" style="65" customWidth="1"/>
    <col min="14621" max="14621" width="0.25" style="65" customWidth="1"/>
    <col min="14622" max="14623" width="0" style="65" hidden="1" customWidth="1"/>
    <col min="14624" max="14848" width="8.4140625" style="65"/>
    <col min="14849" max="14849" width="25.83203125" style="65" customWidth="1"/>
    <col min="14850" max="14850" width="11.6640625" style="65" customWidth="1"/>
    <col min="14851" max="14851" width="0.4140625" style="65" customWidth="1"/>
    <col min="14852" max="14852" width="11.6640625" style="65" customWidth="1"/>
    <col min="14853" max="14853" width="0.4140625" style="65" customWidth="1"/>
    <col min="14854" max="14854" width="11.6640625" style="65" customWidth="1"/>
    <col min="14855" max="14855" width="0.4140625" style="65" customWidth="1"/>
    <col min="14856" max="14856" width="11.6640625" style="65" customWidth="1"/>
    <col min="14857" max="14857" width="0.4140625" style="65" customWidth="1"/>
    <col min="14858" max="14858" width="11.6640625" style="65" customWidth="1"/>
    <col min="14859" max="14859" width="0.4140625" style="65" customWidth="1"/>
    <col min="14860" max="14860" width="11.6640625" style="65" customWidth="1"/>
    <col min="14861" max="14861" width="0.4140625" style="65" customWidth="1"/>
    <col min="14862" max="14862" width="11.6640625" style="65" customWidth="1"/>
    <col min="14863" max="14863" width="0.4140625" style="65" customWidth="1"/>
    <col min="14864" max="14864" width="11.6640625" style="65" customWidth="1"/>
    <col min="14865" max="14865" width="0.4140625" style="65" customWidth="1"/>
    <col min="14866" max="14866" width="11.6640625" style="65" customWidth="1"/>
    <col min="14867" max="14867" width="0.5" style="65" customWidth="1"/>
    <col min="14868" max="14868" width="11.6640625" style="65" customWidth="1"/>
    <col min="14869" max="14869" width="0.4140625" style="65" customWidth="1"/>
    <col min="14870" max="14870" width="7.58203125" style="65" bestFit="1" customWidth="1"/>
    <col min="14871" max="14871" width="0.75" style="65" customWidth="1"/>
    <col min="14872" max="14872" width="7.5" style="65" bestFit="1" customWidth="1"/>
    <col min="14873" max="14873" width="0.75" style="65" customWidth="1"/>
    <col min="14874" max="14874" width="6.25" style="65" customWidth="1"/>
    <col min="14875" max="14875" width="0.4140625" style="65" customWidth="1"/>
    <col min="14876" max="14876" width="6.1640625" style="65" customWidth="1"/>
    <col min="14877" max="14877" width="0.25" style="65" customWidth="1"/>
    <col min="14878" max="14879" width="0" style="65" hidden="1" customWidth="1"/>
    <col min="14880" max="15104" width="8.4140625" style="65"/>
    <col min="15105" max="15105" width="25.83203125" style="65" customWidth="1"/>
    <col min="15106" max="15106" width="11.6640625" style="65" customWidth="1"/>
    <col min="15107" max="15107" width="0.4140625" style="65" customWidth="1"/>
    <col min="15108" max="15108" width="11.6640625" style="65" customWidth="1"/>
    <col min="15109" max="15109" width="0.4140625" style="65" customWidth="1"/>
    <col min="15110" max="15110" width="11.6640625" style="65" customWidth="1"/>
    <col min="15111" max="15111" width="0.4140625" style="65" customWidth="1"/>
    <col min="15112" max="15112" width="11.6640625" style="65" customWidth="1"/>
    <col min="15113" max="15113" width="0.4140625" style="65" customWidth="1"/>
    <col min="15114" max="15114" width="11.6640625" style="65" customWidth="1"/>
    <col min="15115" max="15115" width="0.4140625" style="65" customWidth="1"/>
    <col min="15116" max="15116" width="11.6640625" style="65" customWidth="1"/>
    <col min="15117" max="15117" width="0.4140625" style="65" customWidth="1"/>
    <col min="15118" max="15118" width="11.6640625" style="65" customWidth="1"/>
    <col min="15119" max="15119" width="0.4140625" style="65" customWidth="1"/>
    <col min="15120" max="15120" width="11.6640625" style="65" customWidth="1"/>
    <col min="15121" max="15121" width="0.4140625" style="65" customWidth="1"/>
    <col min="15122" max="15122" width="11.6640625" style="65" customWidth="1"/>
    <col min="15123" max="15123" width="0.5" style="65" customWidth="1"/>
    <col min="15124" max="15124" width="11.6640625" style="65" customWidth="1"/>
    <col min="15125" max="15125" width="0.4140625" style="65" customWidth="1"/>
    <col min="15126" max="15126" width="7.58203125" style="65" bestFit="1" customWidth="1"/>
    <col min="15127" max="15127" width="0.75" style="65" customWidth="1"/>
    <col min="15128" max="15128" width="7.5" style="65" bestFit="1" customWidth="1"/>
    <col min="15129" max="15129" width="0.75" style="65" customWidth="1"/>
    <col min="15130" max="15130" width="6.25" style="65" customWidth="1"/>
    <col min="15131" max="15131" width="0.4140625" style="65" customWidth="1"/>
    <col min="15132" max="15132" width="6.1640625" style="65" customWidth="1"/>
    <col min="15133" max="15133" width="0.25" style="65" customWidth="1"/>
    <col min="15134" max="15135" width="0" style="65" hidden="1" customWidth="1"/>
    <col min="15136" max="15360" width="8.4140625" style="65"/>
    <col min="15361" max="15361" width="25.83203125" style="65" customWidth="1"/>
    <col min="15362" max="15362" width="11.6640625" style="65" customWidth="1"/>
    <col min="15363" max="15363" width="0.4140625" style="65" customWidth="1"/>
    <col min="15364" max="15364" width="11.6640625" style="65" customWidth="1"/>
    <col min="15365" max="15365" width="0.4140625" style="65" customWidth="1"/>
    <col min="15366" max="15366" width="11.6640625" style="65" customWidth="1"/>
    <col min="15367" max="15367" width="0.4140625" style="65" customWidth="1"/>
    <col min="15368" max="15368" width="11.6640625" style="65" customWidth="1"/>
    <col min="15369" max="15369" width="0.4140625" style="65" customWidth="1"/>
    <col min="15370" max="15370" width="11.6640625" style="65" customWidth="1"/>
    <col min="15371" max="15371" width="0.4140625" style="65" customWidth="1"/>
    <col min="15372" max="15372" width="11.6640625" style="65" customWidth="1"/>
    <col min="15373" max="15373" width="0.4140625" style="65" customWidth="1"/>
    <col min="15374" max="15374" width="11.6640625" style="65" customWidth="1"/>
    <col min="15375" max="15375" width="0.4140625" style="65" customWidth="1"/>
    <col min="15376" max="15376" width="11.6640625" style="65" customWidth="1"/>
    <col min="15377" max="15377" width="0.4140625" style="65" customWidth="1"/>
    <col min="15378" max="15378" width="11.6640625" style="65" customWidth="1"/>
    <col min="15379" max="15379" width="0.5" style="65" customWidth="1"/>
    <col min="15380" max="15380" width="11.6640625" style="65" customWidth="1"/>
    <col min="15381" max="15381" width="0.4140625" style="65" customWidth="1"/>
    <col min="15382" max="15382" width="7.58203125" style="65" bestFit="1" customWidth="1"/>
    <col min="15383" max="15383" width="0.75" style="65" customWidth="1"/>
    <col min="15384" max="15384" width="7.5" style="65" bestFit="1" customWidth="1"/>
    <col min="15385" max="15385" width="0.75" style="65" customWidth="1"/>
    <col min="15386" max="15386" width="6.25" style="65" customWidth="1"/>
    <col min="15387" max="15387" width="0.4140625" style="65" customWidth="1"/>
    <col min="15388" max="15388" width="6.1640625" style="65" customWidth="1"/>
    <col min="15389" max="15389" width="0.25" style="65" customWidth="1"/>
    <col min="15390" max="15391" width="0" style="65" hidden="1" customWidth="1"/>
    <col min="15392" max="15616" width="8.4140625" style="65"/>
    <col min="15617" max="15617" width="25.83203125" style="65" customWidth="1"/>
    <col min="15618" max="15618" width="11.6640625" style="65" customWidth="1"/>
    <col min="15619" max="15619" width="0.4140625" style="65" customWidth="1"/>
    <col min="15620" max="15620" width="11.6640625" style="65" customWidth="1"/>
    <col min="15621" max="15621" width="0.4140625" style="65" customWidth="1"/>
    <col min="15622" max="15622" width="11.6640625" style="65" customWidth="1"/>
    <col min="15623" max="15623" width="0.4140625" style="65" customWidth="1"/>
    <col min="15624" max="15624" width="11.6640625" style="65" customWidth="1"/>
    <col min="15625" max="15625" width="0.4140625" style="65" customWidth="1"/>
    <col min="15626" max="15626" width="11.6640625" style="65" customWidth="1"/>
    <col min="15627" max="15627" width="0.4140625" style="65" customWidth="1"/>
    <col min="15628" max="15628" width="11.6640625" style="65" customWidth="1"/>
    <col min="15629" max="15629" width="0.4140625" style="65" customWidth="1"/>
    <col min="15630" max="15630" width="11.6640625" style="65" customWidth="1"/>
    <col min="15631" max="15631" width="0.4140625" style="65" customWidth="1"/>
    <col min="15632" max="15632" width="11.6640625" style="65" customWidth="1"/>
    <col min="15633" max="15633" width="0.4140625" style="65" customWidth="1"/>
    <col min="15634" max="15634" width="11.6640625" style="65" customWidth="1"/>
    <col min="15635" max="15635" width="0.5" style="65" customWidth="1"/>
    <col min="15636" max="15636" width="11.6640625" style="65" customWidth="1"/>
    <col min="15637" max="15637" width="0.4140625" style="65" customWidth="1"/>
    <col min="15638" max="15638" width="7.58203125" style="65" bestFit="1" customWidth="1"/>
    <col min="15639" max="15639" width="0.75" style="65" customWidth="1"/>
    <col min="15640" max="15640" width="7.5" style="65" bestFit="1" customWidth="1"/>
    <col min="15641" max="15641" width="0.75" style="65" customWidth="1"/>
    <col min="15642" max="15642" width="6.25" style="65" customWidth="1"/>
    <col min="15643" max="15643" width="0.4140625" style="65" customWidth="1"/>
    <col min="15644" max="15644" width="6.1640625" style="65" customWidth="1"/>
    <col min="15645" max="15645" width="0.25" style="65" customWidth="1"/>
    <col min="15646" max="15647" width="0" style="65" hidden="1" customWidth="1"/>
    <col min="15648" max="15872" width="8.4140625" style="65"/>
    <col min="15873" max="15873" width="25.83203125" style="65" customWidth="1"/>
    <col min="15874" max="15874" width="11.6640625" style="65" customWidth="1"/>
    <col min="15875" max="15875" width="0.4140625" style="65" customWidth="1"/>
    <col min="15876" max="15876" width="11.6640625" style="65" customWidth="1"/>
    <col min="15877" max="15877" width="0.4140625" style="65" customWidth="1"/>
    <col min="15878" max="15878" width="11.6640625" style="65" customWidth="1"/>
    <col min="15879" max="15879" width="0.4140625" style="65" customWidth="1"/>
    <col min="15880" max="15880" width="11.6640625" style="65" customWidth="1"/>
    <col min="15881" max="15881" width="0.4140625" style="65" customWidth="1"/>
    <col min="15882" max="15882" width="11.6640625" style="65" customWidth="1"/>
    <col min="15883" max="15883" width="0.4140625" style="65" customWidth="1"/>
    <col min="15884" max="15884" width="11.6640625" style="65" customWidth="1"/>
    <col min="15885" max="15885" width="0.4140625" style="65" customWidth="1"/>
    <col min="15886" max="15886" width="11.6640625" style="65" customWidth="1"/>
    <col min="15887" max="15887" width="0.4140625" style="65" customWidth="1"/>
    <col min="15888" max="15888" width="11.6640625" style="65" customWidth="1"/>
    <col min="15889" max="15889" width="0.4140625" style="65" customWidth="1"/>
    <col min="15890" max="15890" width="11.6640625" style="65" customWidth="1"/>
    <col min="15891" max="15891" width="0.5" style="65" customWidth="1"/>
    <col min="15892" max="15892" width="11.6640625" style="65" customWidth="1"/>
    <col min="15893" max="15893" width="0.4140625" style="65" customWidth="1"/>
    <col min="15894" max="15894" width="7.58203125" style="65" bestFit="1" customWidth="1"/>
    <col min="15895" max="15895" width="0.75" style="65" customWidth="1"/>
    <col min="15896" max="15896" width="7.5" style="65" bestFit="1" customWidth="1"/>
    <col min="15897" max="15897" width="0.75" style="65" customWidth="1"/>
    <col min="15898" max="15898" width="6.25" style="65" customWidth="1"/>
    <col min="15899" max="15899" width="0.4140625" style="65" customWidth="1"/>
    <col min="15900" max="15900" width="6.1640625" style="65" customWidth="1"/>
    <col min="15901" max="15901" width="0.25" style="65" customWidth="1"/>
    <col min="15902" max="15903" width="0" style="65" hidden="1" customWidth="1"/>
    <col min="15904" max="16128" width="8.4140625" style="65"/>
    <col min="16129" max="16129" width="25.83203125" style="65" customWidth="1"/>
    <col min="16130" max="16130" width="11.6640625" style="65" customWidth="1"/>
    <col min="16131" max="16131" width="0.4140625" style="65" customWidth="1"/>
    <col min="16132" max="16132" width="11.6640625" style="65" customWidth="1"/>
    <col min="16133" max="16133" width="0.4140625" style="65" customWidth="1"/>
    <col min="16134" max="16134" width="11.6640625" style="65" customWidth="1"/>
    <col min="16135" max="16135" width="0.4140625" style="65" customWidth="1"/>
    <col min="16136" max="16136" width="11.6640625" style="65" customWidth="1"/>
    <col min="16137" max="16137" width="0.4140625" style="65" customWidth="1"/>
    <col min="16138" max="16138" width="11.6640625" style="65" customWidth="1"/>
    <col min="16139" max="16139" width="0.4140625" style="65" customWidth="1"/>
    <col min="16140" max="16140" width="11.6640625" style="65" customWidth="1"/>
    <col min="16141" max="16141" width="0.4140625" style="65" customWidth="1"/>
    <col min="16142" max="16142" width="11.6640625" style="65" customWidth="1"/>
    <col min="16143" max="16143" width="0.4140625" style="65" customWidth="1"/>
    <col min="16144" max="16144" width="11.6640625" style="65" customWidth="1"/>
    <col min="16145" max="16145" width="0.4140625" style="65" customWidth="1"/>
    <col min="16146" max="16146" width="11.6640625" style="65" customWidth="1"/>
    <col min="16147" max="16147" width="0.5" style="65" customWidth="1"/>
    <col min="16148" max="16148" width="11.6640625" style="65" customWidth="1"/>
    <col min="16149" max="16149" width="0.4140625" style="65" customWidth="1"/>
    <col min="16150" max="16150" width="7.58203125" style="65" bestFit="1" customWidth="1"/>
    <col min="16151" max="16151" width="0.75" style="65" customWidth="1"/>
    <col min="16152" max="16152" width="7.5" style="65" bestFit="1" customWidth="1"/>
    <col min="16153" max="16153" width="0.75" style="65" customWidth="1"/>
    <col min="16154" max="16154" width="6.25" style="65" customWidth="1"/>
    <col min="16155" max="16155" width="0.4140625" style="65" customWidth="1"/>
    <col min="16156" max="16156" width="6.1640625" style="65" customWidth="1"/>
    <col min="16157" max="16157" width="0.25" style="65" customWidth="1"/>
    <col min="16158" max="16159" width="0" style="65" hidden="1" customWidth="1"/>
    <col min="16160" max="16384" width="8.4140625" style="65"/>
  </cols>
  <sheetData>
    <row r="1" spans="1:34" ht="13">
      <c r="A1" s="64"/>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row>
    <row r="2" spans="1:34" ht="13">
      <c r="A2" s="83" t="s">
        <v>37</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64"/>
    </row>
    <row r="3" spans="1:34" ht="12.25" customHeight="1">
      <c r="A3" s="83" t="s">
        <v>38</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row>
    <row r="4" spans="1:34" ht="12.25" customHeight="1">
      <c r="A4" s="83" t="s">
        <v>39</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row>
    <row r="5" spans="1:34">
      <c r="A5" s="66"/>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row>
    <row r="6" spans="1:34" ht="38.5">
      <c r="A6" s="68"/>
      <c r="B6" s="20" t="s">
        <v>40</v>
      </c>
      <c r="C6" s="21"/>
      <c r="D6" s="20" t="s">
        <v>41</v>
      </c>
      <c r="E6" s="21"/>
      <c r="F6" s="20" t="s">
        <v>42</v>
      </c>
      <c r="G6" s="21"/>
      <c r="H6" s="20" t="s">
        <v>43</v>
      </c>
      <c r="I6" s="21"/>
      <c r="J6" s="20" t="s">
        <v>44</v>
      </c>
      <c r="K6" s="21"/>
      <c r="L6" s="20" t="s">
        <v>45</v>
      </c>
      <c r="M6" s="21"/>
      <c r="N6" s="20" t="s">
        <v>46</v>
      </c>
      <c r="O6" s="21"/>
      <c r="P6" s="20" t="s">
        <v>47</v>
      </c>
      <c r="Q6" s="21"/>
      <c r="R6" s="20" t="s">
        <v>48</v>
      </c>
      <c r="S6" s="21"/>
      <c r="T6" s="20" t="s">
        <v>49</v>
      </c>
      <c r="U6" s="21"/>
      <c r="V6" s="20" t="s">
        <v>50</v>
      </c>
      <c r="W6" s="21"/>
      <c r="X6" s="20" t="s">
        <v>51</v>
      </c>
      <c r="Y6" s="21"/>
      <c r="Z6" s="20" t="s">
        <v>52</v>
      </c>
      <c r="AA6" s="21"/>
      <c r="AB6" s="20" t="s">
        <v>53</v>
      </c>
      <c r="AC6" s="21"/>
      <c r="AD6" s="45"/>
      <c r="AE6" s="45"/>
      <c r="AF6" s="45"/>
      <c r="AG6" s="22" t="s">
        <v>54</v>
      </c>
      <c r="AH6" s="22" t="s">
        <v>55</v>
      </c>
    </row>
    <row r="7" spans="1:34">
      <c r="A7" s="69"/>
      <c r="B7" s="70"/>
      <c r="C7" s="70"/>
      <c r="D7" s="70"/>
      <c r="E7" s="70"/>
      <c r="F7" s="70"/>
      <c r="G7" s="70"/>
      <c r="H7" s="24"/>
      <c r="I7" s="70"/>
      <c r="J7" s="24"/>
      <c r="K7" s="70"/>
      <c r="L7" s="70"/>
      <c r="M7" s="70"/>
      <c r="N7" s="70"/>
      <c r="O7" s="70"/>
      <c r="P7" s="70"/>
      <c r="Q7" s="70"/>
      <c r="R7" s="70"/>
      <c r="S7" s="70"/>
      <c r="T7" s="24"/>
      <c r="U7" s="70"/>
      <c r="V7" s="70"/>
      <c r="W7" s="70"/>
      <c r="X7" s="70"/>
      <c r="Y7" s="70"/>
      <c r="Z7" s="70"/>
      <c r="AA7" s="70"/>
      <c r="AB7" s="70"/>
      <c r="AC7" s="70"/>
    </row>
    <row r="8" spans="1:34">
      <c r="A8" s="25" t="s">
        <v>56</v>
      </c>
      <c r="B8" s="26">
        <v>32000000</v>
      </c>
      <c r="C8" s="27"/>
      <c r="D8" s="26">
        <v>32212841</v>
      </c>
      <c r="E8" s="27"/>
      <c r="F8" s="26">
        <v>31417140</v>
      </c>
      <c r="G8" s="71"/>
      <c r="H8" s="26">
        <f>(F8+L8)-B8</f>
        <v>1017140</v>
      </c>
      <c r="I8" s="71"/>
      <c r="J8" s="26">
        <f>F8-H8</f>
        <v>30400000</v>
      </c>
      <c r="K8" s="71"/>
      <c r="L8" s="26">
        <v>1600000</v>
      </c>
      <c r="M8" s="27"/>
      <c r="N8" s="26">
        <v>2889632</v>
      </c>
      <c r="O8" s="27"/>
      <c r="P8" s="26">
        <v>47382561</v>
      </c>
      <c r="Q8" s="27"/>
      <c r="R8" s="26">
        <v>50272193</v>
      </c>
      <c r="S8" s="71"/>
      <c r="T8" s="26">
        <f t="shared" ref="T8:T43" si="0">R8-F8</f>
        <v>18855053</v>
      </c>
      <c r="U8" s="71"/>
      <c r="V8" s="28">
        <v>9.8599999999999993E-2</v>
      </c>
      <c r="W8" s="29"/>
      <c r="X8" s="28">
        <v>7.6200000000000004E-2</v>
      </c>
      <c r="Y8" s="29"/>
      <c r="Z8" s="27" t="s">
        <v>57</v>
      </c>
      <c r="AA8" s="29"/>
      <c r="AB8" s="27" t="s">
        <v>58</v>
      </c>
      <c r="AC8" s="71"/>
      <c r="AG8" s="28">
        <f>J8/B8</f>
        <v>0.95</v>
      </c>
      <c r="AH8" s="28">
        <f>P8/F8</f>
        <v>1.5081755054724906</v>
      </c>
    </row>
    <row r="9" spans="1:34">
      <c r="A9" s="25" t="s">
        <v>59</v>
      </c>
      <c r="B9" s="26">
        <v>32000000</v>
      </c>
      <c r="C9" s="27"/>
      <c r="D9" s="26">
        <v>31874123</v>
      </c>
      <c r="E9" s="27"/>
      <c r="F9" s="26">
        <v>30710059</v>
      </c>
      <c r="G9" s="71"/>
      <c r="H9" s="26">
        <f t="shared" ref="H9:H47" si="1">(F9+L9)-B9</f>
        <v>150060</v>
      </c>
      <c r="I9" s="71"/>
      <c r="J9" s="26">
        <f t="shared" ref="J9:J47" si="2">F9-H9</f>
        <v>30559999</v>
      </c>
      <c r="K9" s="71"/>
      <c r="L9" s="26">
        <v>1440001</v>
      </c>
      <c r="M9" s="27"/>
      <c r="N9" s="26">
        <v>3253916</v>
      </c>
      <c r="O9" s="27"/>
      <c r="P9" s="26">
        <v>46037397</v>
      </c>
      <c r="Q9" s="27"/>
      <c r="R9" s="26">
        <v>49291313</v>
      </c>
      <c r="S9" s="71"/>
      <c r="T9" s="26">
        <f t="shared" si="0"/>
        <v>18581254</v>
      </c>
      <c r="U9" s="71"/>
      <c r="V9" s="28">
        <v>0.1195</v>
      </c>
      <c r="W9" s="29"/>
      <c r="X9" s="28">
        <v>9.4899999999999998E-2</v>
      </c>
      <c r="Y9" s="29"/>
      <c r="Z9" s="27" t="s">
        <v>57</v>
      </c>
      <c r="AA9" s="29"/>
      <c r="AB9" s="27" t="s">
        <v>60</v>
      </c>
      <c r="AC9" s="71"/>
      <c r="AG9" s="28">
        <f t="shared" ref="AG9:AG47" si="3">J9/B9</f>
        <v>0.95499996875000004</v>
      </c>
      <c r="AH9" s="28">
        <f t="shared" ref="AH9:AH47" si="4">P9/F9</f>
        <v>1.4990982921914933</v>
      </c>
    </row>
    <row r="10" spans="1:34" ht="19.5" customHeight="1">
      <c r="A10" s="30" t="s">
        <v>61</v>
      </c>
      <c r="B10" s="31">
        <v>64000000</v>
      </c>
      <c r="C10" s="30"/>
      <c r="D10" s="31">
        <v>64086965</v>
      </c>
      <c r="E10" s="30"/>
      <c r="F10" s="31">
        <v>62127199</v>
      </c>
      <c r="G10" s="72"/>
      <c r="H10" s="31">
        <f t="shared" si="1"/>
        <v>1167200</v>
      </c>
      <c r="I10" s="71"/>
      <c r="J10" s="31">
        <f t="shared" si="2"/>
        <v>60959999</v>
      </c>
      <c r="K10" s="72"/>
      <c r="L10" s="31">
        <v>3040001</v>
      </c>
      <c r="M10" s="30"/>
      <c r="N10" s="31">
        <v>6143548</v>
      </c>
      <c r="O10" s="30"/>
      <c r="P10" s="31">
        <v>93419958</v>
      </c>
      <c r="Q10" s="30"/>
      <c r="R10" s="31">
        <v>99563506</v>
      </c>
      <c r="S10" s="72"/>
      <c r="T10" s="31">
        <f t="shared" si="0"/>
        <v>37436307</v>
      </c>
      <c r="U10" s="72"/>
      <c r="V10" s="32">
        <v>0.108</v>
      </c>
      <c r="W10" s="33"/>
      <c r="X10" s="32">
        <v>8.4599999999999995E-2</v>
      </c>
      <c r="Y10" s="33"/>
      <c r="Z10" s="30"/>
      <c r="AA10" s="33"/>
      <c r="AB10" s="34" t="s">
        <v>58</v>
      </c>
      <c r="AC10" s="72"/>
      <c r="AD10" s="73"/>
      <c r="AE10" s="73"/>
      <c r="AF10" s="73"/>
      <c r="AG10" s="32">
        <f t="shared" si="3"/>
        <v>0.95249998437500005</v>
      </c>
      <c r="AH10" s="32">
        <f t="shared" si="4"/>
        <v>1.5036885535431912</v>
      </c>
    </row>
    <row r="11" spans="1:34" ht="19.5" customHeight="1">
      <c r="A11" s="35" t="s">
        <v>62</v>
      </c>
      <c r="B11" s="36">
        <v>11000000</v>
      </c>
      <c r="C11" s="30"/>
      <c r="D11" s="36">
        <v>11115904</v>
      </c>
      <c r="E11" s="30"/>
      <c r="F11" s="36">
        <v>10537923</v>
      </c>
      <c r="G11" s="72"/>
      <c r="H11" s="36">
        <f t="shared" si="1"/>
        <v>82423</v>
      </c>
      <c r="I11" s="71"/>
      <c r="J11" s="36">
        <f t="shared" si="2"/>
        <v>10455500</v>
      </c>
      <c r="K11" s="72"/>
      <c r="L11" s="36">
        <v>544500</v>
      </c>
      <c r="M11" s="30"/>
      <c r="N11" s="36">
        <v>1871671</v>
      </c>
      <c r="O11" s="30"/>
      <c r="P11" s="36">
        <v>12681638</v>
      </c>
      <c r="Q11" s="30"/>
      <c r="R11" s="36">
        <v>14553309</v>
      </c>
      <c r="S11" s="72"/>
      <c r="T11" s="36">
        <f t="shared" si="0"/>
        <v>4015386</v>
      </c>
      <c r="U11" s="72"/>
      <c r="V11" s="37">
        <v>6.5199999999999994E-2</v>
      </c>
      <c r="W11" s="33"/>
      <c r="X11" s="37">
        <v>4.8399999999999999E-2</v>
      </c>
      <c r="Y11" s="33"/>
      <c r="Z11" s="27" t="s">
        <v>63</v>
      </c>
      <c r="AA11" s="33"/>
      <c r="AB11" s="30" t="s">
        <v>64</v>
      </c>
      <c r="AC11" s="72"/>
      <c r="AD11" s="73"/>
      <c r="AE11" s="73"/>
      <c r="AF11" s="73"/>
      <c r="AG11" s="37">
        <f t="shared" si="3"/>
        <v>0.95050000000000001</v>
      </c>
      <c r="AH11" s="37">
        <f t="shared" si="4"/>
        <v>1.2034286073261307</v>
      </c>
    </row>
    <row r="12" spans="1:34">
      <c r="A12" s="25" t="s">
        <v>65</v>
      </c>
      <c r="B12" s="26">
        <v>11500000</v>
      </c>
      <c r="C12" s="27"/>
      <c r="D12" s="26">
        <v>11439990</v>
      </c>
      <c r="E12" s="27"/>
      <c r="F12" s="26">
        <v>11398075</v>
      </c>
      <c r="G12" s="71"/>
      <c r="H12" s="26">
        <f t="shared" si="1"/>
        <v>432825</v>
      </c>
      <c r="I12" s="71"/>
      <c r="J12" s="26">
        <f t="shared" si="2"/>
        <v>10965250</v>
      </c>
      <c r="K12" s="71"/>
      <c r="L12" s="26">
        <v>534750</v>
      </c>
      <c r="M12" s="27"/>
      <c r="N12" s="26">
        <v>4646447</v>
      </c>
      <c r="O12" s="27"/>
      <c r="P12" s="26">
        <v>18552587</v>
      </c>
      <c r="Q12" s="27"/>
      <c r="R12" s="26">
        <v>23199034</v>
      </c>
      <c r="S12" s="71"/>
      <c r="T12" s="26">
        <f t="shared" si="0"/>
        <v>11800959</v>
      </c>
      <c r="U12" s="71"/>
      <c r="V12" s="28">
        <v>0.14960000000000001</v>
      </c>
      <c r="W12" s="29"/>
      <c r="X12" s="28">
        <v>0.12470000000000001</v>
      </c>
      <c r="Y12" s="29"/>
      <c r="Z12" s="27" t="s">
        <v>66</v>
      </c>
      <c r="AA12" s="29"/>
      <c r="AB12" s="27" t="s">
        <v>67</v>
      </c>
      <c r="AC12" s="71"/>
      <c r="AG12" s="28">
        <f t="shared" si="3"/>
        <v>0.95350000000000001</v>
      </c>
      <c r="AH12" s="28">
        <f t="shared" si="4"/>
        <v>1.6276947642474715</v>
      </c>
    </row>
    <row r="13" spans="1:34">
      <c r="A13" s="25" t="s">
        <v>68</v>
      </c>
      <c r="B13" s="26">
        <v>13500000</v>
      </c>
      <c r="C13" s="27"/>
      <c r="D13" s="26">
        <v>13465165</v>
      </c>
      <c r="E13" s="27"/>
      <c r="F13" s="26">
        <v>12912863</v>
      </c>
      <c r="G13" s="71"/>
      <c r="H13" s="26">
        <f t="shared" si="1"/>
        <v>81113</v>
      </c>
      <c r="I13" s="71"/>
      <c r="J13" s="26">
        <f t="shared" si="2"/>
        <v>12831750</v>
      </c>
      <c r="K13" s="71"/>
      <c r="L13" s="26">
        <v>668250</v>
      </c>
      <c r="M13" s="27"/>
      <c r="N13" s="26">
        <v>5870393</v>
      </c>
      <c r="O13" s="27"/>
      <c r="P13" s="26">
        <v>16523713</v>
      </c>
      <c r="Q13" s="27"/>
      <c r="R13" s="26">
        <v>22394106</v>
      </c>
      <c r="S13" s="71"/>
      <c r="T13" s="26">
        <f t="shared" si="0"/>
        <v>9481243</v>
      </c>
      <c r="U13" s="71"/>
      <c r="V13" s="28">
        <v>0.1065</v>
      </c>
      <c r="W13" s="29"/>
      <c r="X13" s="28">
        <v>8.72E-2</v>
      </c>
      <c r="Y13" s="29"/>
      <c r="Z13" s="27" t="s">
        <v>66</v>
      </c>
      <c r="AA13" s="29"/>
      <c r="AB13" s="27" t="s">
        <v>69</v>
      </c>
      <c r="AC13" s="71"/>
      <c r="AG13" s="28">
        <f t="shared" si="3"/>
        <v>0.95050000000000001</v>
      </c>
      <c r="AH13" s="28">
        <f t="shared" si="4"/>
        <v>1.2796320227357791</v>
      </c>
    </row>
    <row r="14" spans="1:34">
      <c r="A14" s="25" t="s">
        <v>70</v>
      </c>
      <c r="B14" s="26">
        <v>2000000</v>
      </c>
      <c r="C14" s="27"/>
      <c r="D14" s="26">
        <v>2000000</v>
      </c>
      <c r="E14" s="27"/>
      <c r="F14" s="26">
        <v>1976621</v>
      </c>
      <c r="G14" s="71"/>
      <c r="H14" s="26">
        <f t="shared" si="1"/>
        <v>28621</v>
      </c>
      <c r="I14" s="71"/>
      <c r="J14" s="26">
        <f t="shared" si="2"/>
        <v>1948000</v>
      </c>
      <c r="K14" s="71"/>
      <c r="L14" s="26">
        <v>52000</v>
      </c>
      <c r="M14" s="27"/>
      <c r="N14" s="26">
        <v>1119933</v>
      </c>
      <c r="O14" s="27"/>
      <c r="P14" s="26">
        <v>3902270</v>
      </c>
      <c r="Q14" s="27"/>
      <c r="R14" s="26">
        <v>5022203</v>
      </c>
      <c r="S14" s="71"/>
      <c r="T14" s="26">
        <f t="shared" si="0"/>
        <v>3045582</v>
      </c>
      <c r="U14" s="71"/>
      <c r="V14" s="28">
        <v>0.1643</v>
      </c>
      <c r="W14" s="29"/>
      <c r="X14" s="28">
        <v>0.1231</v>
      </c>
      <c r="Y14" s="29"/>
      <c r="Z14" s="27" t="s">
        <v>66</v>
      </c>
      <c r="AA14" s="29"/>
      <c r="AB14" s="27" t="s">
        <v>71</v>
      </c>
      <c r="AC14" s="71"/>
      <c r="AG14" s="28">
        <f t="shared" si="3"/>
        <v>0.97399999999999998</v>
      </c>
      <c r="AH14" s="28">
        <f t="shared" si="4"/>
        <v>1.9742125576931542</v>
      </c>
    </row>
    <row r="15" spans="1:34" ht="19.5" customHeight="1">
      <c r="A15" s="30" t="s">
        <v>72</v>
      </c>
      <c r="B15" s="31">
        <v>27000000</v>
      </c>
      <c r="C15" s="30"/>
      <c r="D15" s="31">
        <v>26905154</v>
      </c>
      <c r="E15" s="30"/>
      <c r="F15" s="31">
        <v>26287559</v>
      </c>
      <c r="G15" s="72"/>
      <c r="H15" s="31">
        <f t="shared" si="1"/>
        <v>542559</v>
      </c>
      <c r="I15" s="71"/>
      <c r="J15" s="31">
        <f t="shared" si="2"/>
        <v>25745000</v>
      </c>
      <c r="K15" s="72"/>
      <c r="L15" s="31">
        <v>1255000</v>
      </c>
      <c r="M15" s="30"/>
      <c r="N15" s="31">
        <v>11636773</v>
      </c>
      <c r="O15" s="30"/>
      <c r="P15" s="31">
        <v>38978570</v>
      </c>
      <c r="Q15" s="30"/>
      <c r="R15" s="31">
        <v>50615343</v>
      </c>
      <c r="S15" s="72"/>
      <c r="T15" s="31">
        <f t="shared" si="0"/>
        <v>24327784</v>
      </c>
      <c r="U15" s="72"/>
      <c r="V15" s="32">
        <v>0.13170000000000001</v>
      </c>
      <c r="W15" s="33"/>
      <c r="X15" s="32">
        <v>0.107</v>
      </c>
      <c r="Y15" s="33"/>
      <c r="Z15" s="30"/>
      <c r="AA15" s="33"/>
      <c r="AB15" s="34" t="s">
        <v>73</v>
      </c>
      <c r="AC15" s="72"/>
      <c r="AD15" s="73"/>
      <c r="AE15" s="73"/>
      <c r="AF15" s="73"/>
      <c r="AG15" s="32">
        <f t="shared" si="3"/>
        <v>0.95351851851851854</v>
      </c>
      <c r="AH15" s="32">
        <f t="shared" si="4"/>
        <v>1.4827763201596618</v>
      </c>
    </row>
    <row r="16" spans="1:34">
      <c r="A16" s="25" t="s">
        <v>74</v>
      </c>
      <c r="B16" s="26">
        <v>9500000</v>
      </c>
      <c r="C16" s="27"/>
      <c r="D16" s="26">
        <v>9493641</v>
      </c>
      <c r="E16" s="27"/>
      <c r="F16" s="26">
        <v>9121920</v>
      </c>
      <c r="G16" s="71"/>
      <c r="H16" s="26">
        <f t="shared" si="1"/>
        <v>280270</v>
      </c>
      <c r="I16" s="71"/>
      <c r="J16" s="26">
        <f t="shared" si="2"/>
        <v>8841650</v>
      </c>
      <c r="K16" s="71"/>
      <c r="L16" s="26">
        <v>658350</v>
      </c>
      <c r="M16" s="27"/>
      <c r="N16" s="26">
        <v>6463825</v>
      </c>
      <c r="O16" s="27"/>
      <c r="P16" s="26">
        <v>15300092</v>
      </c>
      <c r="Q16" s="27"/>
      <c r="R16" s="26">
        <v>21763917</v>
      </c>
      <c r="S16" s="71"/>
      <c r="T16" s="26">
        <f t="shared" si="0"/>
        <v>12641997</v>
      </c>
      <c r="U16" s="71"/>
      <c r="V16" s="28">
        <v>0.19400000000000001</v>
      </c>
      <c r="W16" s="29"/>
      <c r="X16" s="28">
        <v>0.16650000000000001</v>
      </c>
      <c r="Y16" s="29"/>
      <c r="Z16" s="27" t="s">
        <v>75</v>
      </c>
      <c r="AA16" s="29"/>
      <c r="AB16" s="27" t="s">
        <v>76</v>
      </c>
      <c r="AC16" s="71"/>
      <c r="AG16" s="28">
        <f t="shared" si="3"/>
        <v>0.93069999999999997</v>
      </c>
      <c r="AH16" s="28">
        <f t="shared" si="4"/>
        <v>1.6772885532870272</v>
      </c>
    </row>
    <row r="17" spans="1:34">
      <c r="A17" s="25" t="s">
        <v>77</v>
      </c>
      <c r="B17" s="26">
        <v>11500000</v>
      </c>
      <c r="C17" s="27"/>
      <c r="D17" s="26">
        <v>11313651</v>
      </c>
      <c r="E17" s="27"/>
      <c r="F17" s="26">
        <v>10543875</v>
      </c>
      <c r="G17" s="71"/>
      <c r="H17" s="26">
        <f t="shared" si="1"/>
        <v>40925</v>
      </c>
      <c r="I17" s="71"/>
      <c r="J17" s="26">
        <f t="shared" si="2"/>
        <v>10502950</v>
      </c>
      <c r="K17" s="71"/>
      <c r="L17" s="26">
        <v>997050</v>
      </c>
      <c r="M17" s="27"/>
      <c r="N17" s="26">
        <v>8829831</v>
      </c>
      <c r="O17" s="27"/>
      <c r="P17" s="26">
        <v>12865042</v>
      </c>
      <c r="Q17" s="27"/>
      <c r="R17" s="26">
        <v>21694873</v>
      </c>
      <c r="S17" s="71"/>
      <c r="T17" s="26">
        <f t="shared" si="0"/>
        <v>11150998</v>
      </c>
      <c r="U17" s="71"/>
      <c r="V17" s="28">
        <v>0.1474</v>
      </c>
      <c r="W17" s="29"/>
      <c r="X17" s="28">
        <v>0.125</v>
      </c>
      <c r="Y17" s="29"/>
      <c r="Z17" s="27" t="s">
        <v>75</v>
      </c>
      <c r="AA17" s="29"/>
      <c r="AB17" s="27" t="s">
        <v>78</v>
      </c>
      <c r="AC17" s="71"/>
      <c r="AG17" s="28">
        <f t="shared" si="3"/>
        <v>0.9133</v>
      </c>
      <c r="AH17" s="28">
        <f t="shared" si="4"/>
        <v>1.220143637894038</v>
      </c>
    </row>
    <row r="18" spans="1:34">
      <c r="A18" s="25" t="s">
        <v>79</v>
      </c>
      <c r="B18" s="26">
        <v>2000000</v>
      </c>
      <c r="C18" s="27"/>
      <c r="D18" s="26">
        <v>2000000</v>
      </c>
      <c r="E18" s="27"/>
      <c r="F18" s="26">
        <v>1984913</v>
      </c>
      <c r="G18" s="71"/>
      <c r="H18" s="26">
        <f t="shared" si="1"/>
        <v>35113</v>
      </c>
      <c r="I18" s="71"/>
      <c r="J18" s="26">
        <f t="shared" si="2"/>
        <v>1949800</v>
      </c>
      <c r="K18" s="71"/>
      <c r="L18" s="26">
        <v>50200</v>
      </c>
      <c r="M18" s="27"/>
      <c r="N18" s="26">
        <v>1337727</v>
      </c>
      <c r="O18" s="27"/>
      <c r="P18" s="26">
        <v>4047546</v>
      </c>
      <c r="Q18" s="27"/>
      <c r="R18" s="26">
        <v>5385273</v>
      </c>
      <c r="S18" s="71"/>
      <c r="T18" s="26">
        <f t="shared" si="0"/>
        <v>3400360</v>
      </c>
      <c r="U18" s="71"/>
      <c r="V18" s="28">
        <v>0.20930000000000001</v>
      </c>
      <c r="W18" s="29"/>
      <c r="X18" s="28">
        <v>0.1575</v>
      </c>
      <c r="Y18" s="29"/>
      <c r="Z18" s="27" t="s">
        <v>75</v>
      </c>
      <c r="AA18" s="29"/>
      <c r="AB18" s="27" t="s">
        <v>80</v>
      </c>
      <c r="AC18" s="71"/>
      <c r="AG18" s="28">
        <f t="shared" si="3"/>
        <v>0.97489999999999999</v>
      </c>
      <c r="AH18" s="28">
        <f t="shared" si="4"/>
        <v>2.0391553685224491</v>
      </c>
    </row>
    <row r="19" spans="1:34" ht="19.5" customHeight="1">
      <c r="A19" s="30" t="s">
        <v>81</v>
      </c>
      <c r="B19" s="31">
        <v>23000000</v>
      </c>
      <c r="C19" s="30"/>
      <c r="D19" s="31">
        <v>22807293</v>
      </c>
      <c r="E19" s="30"/>
      <c r="F19" s="31">
        <v>21650707</v>
      </c>
      <c r="G19" s="72"/>
      <c r="H19" s="31">
        <f t="shared" si="1"/>
        <v>356307</v>
      </c>
      <c r="I19" s="71"/>
      <c r="J19" s="31">
        <f t="shared" si="2"/>
        <v>21294400</v>
      </c>
      <c r="K19" s="72"/>
      <c r="L19" s="31">
        <v>1705600</v>
      </c>
      <c r="M19" s="30"/>
      <c r="N19" s="31">
        <v>16631383</v>
      </c>
      <c r="O19" s="30"/>
      <c r="P19" s="31">
        <v>32212680</v>
      </c>
      <c r="Q19" s="30"/>
      <c r="R19" s="31">
        <v>48844063</v>
      </c>
      <c r="S19" s="72"/>
      <c r="T19" s="31">
        <f t="shared" si="0"/>
        <v>27193356</v>
      </c>
      <c r="U19" s="72"/>
      <c r="V19" s="32">
        <v>0.17610000000000001</v>
      </c>
      <c r="W19" s="33"/>
      <c r="X19" s="32">
        <v>0.14680000000000001</v>
      </c>
      <c r="Y19" s="33"/>
      <c r="Z19" s="30"/>
      <c r="AA19" s="33"/>
      <c r="AB19" s="34" t="s">
        <v>82</v>
      </c>
      <c r="AC19" s="72"/>
      <c r="AD19" s="73"/>
      <c r="AE19" s="73"/>
      <c r="AF19" s="73"/>
      <c r="AG19" s="32">
        <f t="shared" si="3"/>
        <v>0.92584347826086955</v>
      </c>
      <c r="AH19" s="32">
        <f t="shared" si="4"/>
        <v>1.487835016196007</v>
      </c>
    </row>
    <row r="20" spans="1:34" ht="12" customHeight="1">
      <c r="A20" s="25" t="s">
        <v>83</v>
      </c>
      <c r="B20" s="26">
        <v>6750000</v>
      </c>
      <c r="C20" s="27"/>
      <c r="D20" s="26">
        <v>6526916</v>
      </c>
      <c r="E20" s="27"/>
      <c r="F20" s="26">
        <v>6308158</v>
      </c>
      <c r="G20" s="71"/>
      <c r="H20" s="26">
        <f t="shared" si="1"/>
        <v>111658</v>
      </c>
      <c r="I20" s="71"/>
      <c r="J20" s="26">
        <f t="shared" si="2"/>
        <v>6196500</v>
      </c>
      <c r="K20" s="71"/>
      <c r="L20" s="26">
        <v>553500</v>
      </c>
      <c r="M20" s="27"/>
      <c r="N20" s="26">
        <v>6137025</v>
      </c>
      <c r="O20" s="27"/>
      <c r="P20" s="26">
        <v>9207570</v>
      </c>
      <c r="Q20" s="27"/>
      <c r="R20" s="26">
        <v>15344595</v>
      </c>
      <c r="S20" s="71"/>
      <c r="T20" s="26">
        <f t="shared" si="0"/>
        <v>9036437</v>
      </c>
      <c r="U20" s="71"/>
      <c r="V20" s="28">
        <v>0.192</v>
      </c>
      <c r="W20" s="29"/>
      <c r="X20" s="28">
        <v>0.16639999999999999</v>
      </c>
      <c r="Y20" s="29"/>
      <c r="Z20" s="27" t="s">
        <v>84</v>
      </c>
      <c r="AA20" s="29"/>
      <c r="AB20" s="27" t="s">
        <v>85</v>
      </c>
      <c r="AC20" s="71"/>
      <c r="AG20" s="28">
        <f t="shared" si="3"/>
        <v>0.91800000000000004</v>
      </c>
      <c r="AH20" s="28">
        <f t="shared" si="4"/>
        <v>1.4596289439801602</v>
      </c>
    </row>
    <row r="21" spans="1:34" ht="12" customHeight="1">
      <c r="A21" s="25" t="s">
        <v>86</v>
      </c>
      <c r="B21" s="26">
        <v>6750000</v>
      </c>
      <c r="C21" s="27"/>
      <c r="D21" s="26">
        <v>6405229</v>
      </c>
      <c r="E21" s="27"/>
      <c r="F21" s="26">
        <v>6019037</v>
      </c>
      <c r="G21" s="71"/>
      <c r="H21" s="26">
        <f t="shared" si="1"/>
        <v>14912</v>
      </c>
      <c r="I21" s="71"/>
      <c r="J21" s="26">
        <f t="shared" si="2"/>
        <v>6004125</v>
      </c>
      <c r="K21" s="71"/>
      <c r="L21" s="26">
        <v>745875</v>
      </c>
      <c r="M21" s="27"/>
      <c r="N21" s="26">
        <v>5118710</v>
      </c>
      <c r="O21" s="27"/>
      <c r="P21" s="26">
        <v>7013541</v>
      </c>
      <c r="Q21" s="27"/>
      <c r="R21" s="26">
        <v>12132251</v>
      </c>
      <c r="S21" s="71"/>
      <c r="T21" s="26">
        <f t="shared" si="0"/>
        <v>6113214</v>
      </c>
      <c r="U21" s="71"/>
      <c r="V21" s="28">
        <v>0.1706</v>
      </c>
      <c r="W21" s="29"/>
      <c r="X21" s="28">
        <v>0.1431</v>
      </c>
      <c r="Y21" s="29"/>
      <c r="Z21" s="27" t="s">
        <v>87</v>
      </c>
      <c r="AA21" s="29"/>
      <c r="AB21" s="27" t="s">
        <v>88</v>
      </c>
      <c r="AC21" s="71"/>
      <c r="AG21" s="28">
        <f t="shared" si="3"/>
        <v>0.88949999999999996</v>
      </c>
      <c r="AH21" s="28">
        <f t="shared" si="4"/>
        <v>1.1652264307396683</v>
      </c>
    </row>
    <row r="22" spans="1:34" ht="12" customHeight="1">
      <c r="A22" s="25" t="s">
        <v>89</v>
      </c>
      <c r="B22" s="26">
        <v>1500000</v>
      </c>
      <c r="C22" s="27"/>
      <c r="D22" s="26">
        <v>1514190</v>
      </c>
      <c r="E22" s="27"/>
      <c r="F22" s="26">
        <v>1382600</v>
      </c>
      <c r="G22" s="71"/>
      <c r="H22" s="26">
        <f t="shared" si="1"/>
        <v>4850</v>
      </c>
      <c r="I22" s="71"/>
      <c r="J22" s="26">
        <f t="shared" si="2"/>
        <v>1377750</v>
      </c>
      <c r="K22" s="71"/>
      <c r="L22" s="26">
        <v>122250</v>
      </c>
      <c r="M22" s="27"/>
      <c r="N22" s="26">
        <v>1889954</v>
      </c>
      <c r="O22" s="27"/>
      <c r="P22" s="26">
        <v>981784</v>
      </c>
      <c r="Q22" s="27"/>
      <c r="R22" s="26">
        <v>2871738</v>
      </c>
      <c r="S22" s="71"/>
      <c r="T22" s="26">
        <f t="shared" si="0"/>
        <v>1489138</v>
      </c>
      <c r="U22" s="71"/>
      <c r="V22" s="28">
        <v>0.12970000000000001</v>
      </c>
      <c r="W22" s="29"/>
      <c r="X22" s="28">
        <v>0.11260000000000001</v>
      </c>
      <c r="Y22" s="29"/>
      <c r="Z22" s="27" t="s">
        <v>90</v>
      </c>
      <c r="AA22" s="29"/>
      <c r="AB22" s="27" t="s">
        <v>91</v>
      </c>
      <c r="AC22" s="71"/>
      <c r="AG22" s="28">
        <f t="shared" si="3"/>
        <v>0.91849999999999998</v>
      </c>
      <c r="AH22" s="28">
        <f t="shared" si="4"/>
        <v>0.7100998119485028</v>
      </c>
    </row>
    <row r="23" spans="1:34" ht="12" customHeight="1">
      <c r="A23" s="25" t="s">
        <v>92</v>
      </c>
      <c r="B23" s="26">
        <v>750000</v>
      </c>
      <c r="C23" s="27"/>
      <c r="D23" s="26">
        <v>750000</v>
      </c>
      <c r="E23" s="27"/>
      <c r="F23" s="26">
        <v>746163</v>
      </c>
      <c r="G23" s="71"/>
      <c r="H23" s="26">
        <f t="shared" si="1"/>
        <v>11013</v>
      </c>
      <c r="I23" s="71"/>
      <c r="J23" s="26">
        <f t="shared" si="2"/>
        <v>735150</v>
      </c>
      <c r="K23" s="71"/>
      <c r="L23" s="26">
        <v>14850</v>
      </c>
      <c r="M23" s="27"/>
      <c r="N23" s="26">
        <v>452637</v>
      </c>
      <c r="O23" s="27"/>
      <c r="P23" s="26">
        <v>1117104</v>
      </c>
      <c r="Q23" s="27"/>
      <c r="R23" s="26">
        <v>1569741</v>
      </c>
      <c r="S23" s="71"/>
      <c r="T23" s="26">
        <f t="shared" si="0"/>
        <v>823578</v>
      </c>
      <c r="U23" s="71"/>
      <c r="V23" s="28">
        <v>0.20200000000000001</v>
      </c>
      <c r="W23" s="29"/>
      <c r="X23" s="28">
        <v>0.14119999999999999</v>
      </c>
      <c r="Y23" s="29"/>
      <c r="Z23" s="27" t="s">
        <v>84</v>
      </c>
      <c r="AA23" s="29"/>
      <c r="AB23" s="27" t="s">
        <v>93</v>
      </c>
      <c r="AC23" s="71"/>
      <c r="AG23" s="28">
        <f t="shared" si="3"/>
        <v>0.98019999999999996</v>
      </c>
      <c r="AH23" s="28">
        <f t="shared" si="4"/>
        <v>1.497131323852831</v>
      </c>
    </row>
    <row r="24" spans="1:34" ht="19.5" customHeight="1">
      <c r="A24" s="30" t="s">
        <v>94</v>
      </c>
      <c r="B24" s="31">
        <v>15750000</v>
      </c>
      <c r="C24" s="30"/>
      <c r="D24" s="31">
        <v>15196335</v>
      </c>
      <c r="E24" s="30"/>
      <c r="F24" s="31">
        <v>14455958</v>
      </c>
      <c r="G24" s="72"/>
      <c r="H24" s="31">
        <f t="shared" si="1"/>
        <v>142433</v>
      </c>
      <c r="I24" s="71"/>
      <c r="J24" s="31">
        <f t="shared" si="2"/>
        <v>14313525</v>
      </c>
      <c r="K24" s="72"/>
      <c r="L24" s="31">
        <v>1436475</v>
      </c>
      <c r="M24" s="30"/>
      <c r="N24" s="31">
        <v>13598326</v>
      </c>
      <c r="O24" s="30"/>
      <c r="P24" s="31">
        <v>18319999</v>
      </c>
      <c r="Q24" s="30"/>
      <c r="R24" s="31">
        <v>31918325</v>
      </c>
      <c r="S24" s="72"/>
      <c r="T24" s="31">
        <f t="shared" si="0"/>
        <v>17462367</v>
      </c>
      <c r="U24" s="72"/>
      <c r="V24" s="32">
        <v>0.17849999999999999</v>
      </c>
      <c r="W24" s="33"/>
      <c r="X24" s="32">
        <v>0.1507</v>
      </c>
      <c r="Y24" s="33"/>
      <c r="Z24" s="30"/>
      <c r="AA24" s="33"/>
      <c r="AB24" s="34" t="s">
        <v>95</v>
      </c>
      <c r="AC24" s="72"/>
      <c r="AD24" s="73"/>
      <c r="AE24" s="73"/>
      <c r="AF24" s="73"/>
      <c r="AG24" s="32">
        <f t="shared" si="3"/>
        <v>0.9087952380952381</v>
      </c>
      <c r="AH24" s="32">
        <f t="shared" si="4"/>
        <v>1.2672974700120185</v>
      </c>
    </row>
    <row r="25" spans="1:34" ht="12" customHeight="1">
      <c r="A25" s="25" t="s">
        <v>96</v>
      </c>
      <c r="B25" s="26">
        <v>8400000</v>
      </c>
      <c r="C25" s="27"/>
      <c r="D25" s="26">
        <v>7865265</v>
      </c>
      <c r="E25" s="27"/>
      <c r="F25" s="26">
        <v>7515725</v>
      </c>
      <c r="G25" s="71"/>
      <c r="H25" s="26">
        <f t="shared" si="1"/>
        <v>115325</v>
      </c>
      <c r="I25" s="71"/>
      <c r="J25" s="26">
        <f t="shared" si="2"/>
        <v>7400400</v>
      </c>
      <c r="K25" s="71"/>
      <c r="L25" s="26">
        <v>999600</v>
      </c>
      <c r="M25" s="27"/>
      <c r="N25" s="26">
        <v>8311397</v>
      </c>
      <c r="O25" s="27"/>
      <c r="P25" s="26">
        <v>10445703</v>
      </c>
      <c r="Q25" s="27"/>
      <c r="R25" s="26">
        <v>18757100</v>
      </c>
      <c r="S25" s="71"/>
      <c r="T25" s="26">
        <f t="shared" si="0"/>
        <v>11241375</v>
      </c>
      <c r="U25" s="71"/>
      <c r="V25" s="28">
        <v>0.2026</v>
      </c>
      <c r="W25" s="29"/>
      <c r="X25" s="28">
        <v>0.17810000000000001</v>
      </c>
      <c r="Y25" s="29"/>
      <c r="Z25" s="27" t="s">
        <v>97</v>
      </c>
      <c r="AA25" s="29"/>
      <c r="AB25" s="27" t="s">
        <v>98</v>
      </c>
      <c r="AC25" s="71"/>
      <c r="AG25" s="28">
        <f t="shared" si="3"/>
        <v>0.88100000000000001</v>
      </c>
      <c r="AH25" s="28">
        <f t="shared" si="4"/>
        <v>1.389846355474688</v>
      </c>
    </row>
    <row r="26" spans="1:34" ht="12" customHeight="1">
      <c r="A26" s="25" t="s">
        <v>99</v>
      </c>
      <c r="B26" s="26">
        <v>6700000</v>
      </c>
      <c r="C26" s="27"/>
      <c r="D26" s="26">
        <v>6387277</v>
      </c>
      <c r="E26" s="27"/>
      <c r="F26" s="26">
        <v>6048849</v>
      </c>
      <c r="G26" s="71"/>
      <c r="H26" s="26">
        <f t="shared" si="1"/>
        <v>15499</v>
      </c>
      <c r="I26" s="71"/>
      <c r="J26" s="26">
        <f t="shared" si="2"/>
        <v>6033350</v>
      </c>
      <c r="K26" s="71"/>
      <c r="L26" s="26">
        <v>666650</v>
      </c>
      <c r="M26" s="27"/>
      <c r="N26" s="26">
        <v>5177062</v>
      </c>
      <c r="O26" s="27"/>
      <c r="P26" s="26">
        <v>6712767</v>
      </c>
      <c r="Q26" s="27"/>
      <c r="R26" s="26">
        <v>11889829</v>
      </c>
      <c r="S26" s="71"/>
      <c r="T26" s="26">
        <f t="shared" si="0"/>
        <v>5840980</v>
      </c>
      <c r="U26" s="71"/>
      <c r="V26" s="28">
        <v>0.17069999999999999</v>
      </c>
      <c r="W26" s="29"/>
      <c r="X26" s="28">
        <v>0.1449</v>
      </c>
      <c r="Y26" s="29"/>
      <c r="Z26" s="27" t="s">
        <v>100</v>
      </c>
      <c r="AA26" s="29"/>
      <c r="AB26" s="27" t="s">
        <v>101</v>
      </c>
      <c r="AC26" s="71"/>
      <c r="AG26" s="28">
        <f t="shared" si="3"/>
        <v>0.90049999999999997</v>
      </c>
      <c r="AH26" s="28">
        <f t="shared" si="4"/>
        <v>1.1097593938946071</v>
      </c>
    </row>
    <row r="27" spans="1:34" ht="12" customHeight="1">
      <c r="A27" s="25" t="s">
        <v>102</v>
      </c>
      <c r="B27" s="26">
        <v>1700000</v>
      </c>
      <c r="C27" s="27"/>
      <c r="D27" s="26">
        <v>1713598</v>
      </c>
      <c r="E27" s="27"/>
      <c r="F27" s="26">
        <v>1531353</v>
      </c>
      <c r="G27" s="71"/>
      <c r="H27" s="26">
        <f t="shared" si="1"/>
        <v>4753</v>
      </c>
      <c r="I27" s="71"/>
      <c r="J27" s="26">
        <f t="shared" si="2"/>
        <v>1526600</v>
      </c>
      <c r="K27" s="71"/>
      <c r="L27" s="26">
        <v>173400</v>
      </c>
      <c r="M27" s="27"/>
      <c r="N27" s="26">
        <v>2583600</v>
      </c>
      <c r="O27" s="27"/>
      <c r="P27" s="26">
        <v>1004839</v>
      </c>
      <c r="Q27" s="27"/>
      <c r="R27" s="26">
        <v>3588439</v>
      </c>
      <c r="S27" s="71"/>
      <c r="T27" s="26">
        <f t="shared" si="0"/>
        <v>2057086</v>
      </c>
      <c r="U27" s="71"/>
      <c r="V27" s="28">
        <v>0.16059999999999999</v>
      </c>
      <c r="W27" s="29"/>
      <c r="X27" s="28">
        <v>0.1447</v>
      </c>
      <c r="Y27" s="29"/>
      <c r="Z27" s="27" t="s">
        <v>103</v>
      </c>
      <c r="AA27" s="29"/>
      <c r="AB27" s="27" t="s">
        <v>104</v>
      </c>
      <c r="AC27" s="71"/>
      <c r="AG27" s="28">
        <f t="shared" si="3"/>
        <v>0.89800000000000002</v>
      </c>
      <c r="AH27" s="28">
        <f t="shared" si="4"/>
        <v>0.65617724979152425</v>
      </c>
    </row>
    <row r="28" spans="1:34" ht="12" customHeight="1">
      <c r="A28" s="25" t="s">
        <v>105</v>
      </c>
      <c r="B28" s="26">
        <v>3400000</v>
      </c>
      <c r="C28" s="27"/>
      <c r="D28" s="26">
        <v>3400000</v>
      </c>
      <c r="E28" s="27"/>
      <c r="F28" s="26">
        <v>3301369</v>
      </c>
      <c r="G28" s="71"/>
      <c r="H28" s="26">
        <f t="shared" si="1"/>
        <v>33969</v>
      </c>
      <c r="I28" s="71"/>
      <c r="J28" s="26">
        <f t="shared" si="2"/>
        <v>3267400</v>
      </c>
      <c r="K28" s="71"/>
      <c r="L28" s="26">
        <v>132600</v>
      </c>
      <c r="M28" s="27"/>
      <c r="N28" s="26">
        <v>2044868</v>
      </c>
      <c r="O28" s="27"/>
      <c r="P28" s="26">
        <v>4395602</v>
      </c>
      <c r="Q28" s="27"/>
      <c r="R28" s="26">
        <v>6440470</v>
      </c>
      <c r="S28" s="71"/>
      <c r="T28" s="26">
        <f t="shared" si="0"/>
        <v>3139101</v>
      </c>
      <c r="U28" s="71"/>
      <c r="V28" s="28">
        <v>0.18729999999999999</v>
      </c>
      <c r="W28" s="29"/>
      <c r="X28" s="28">
        <v>0.1295</v>
      </c>
      <c r="Y28" s="29"/>
      <c r="Z28" s="27" t="s">
        <v>97</v>
      </c>
      <c r="AA28" s="29"/>
      <c r="AB28" s="27" t="s">
        <v>106</v>
      </c>
      <c r="AC28" s="71"/>
      <c r="AG28" s="28">
        <f t="shared" si="3"/>
        <v>0.96099999999999997</v>
      </c>
      <c r="AH28" s="28">
        <f t="shared" si="4"/>
        <v>1.3314482567686314</v>
      </c>
    </row>
    <row r="29" spans="1:34" ht="19.5" customHeight="1">
      <c r="A29" s="30" t="s">
        <v>107</v>
      </c>
      <c r="B29" s="31">
        <v>20200000</v>
      </c>
      <c r="C29" s="30"/>
      <c r="D29" s="31">
        <v>19366140</v>
      </c>
      <c r="E29" s="30"/>
      <c r="F29" s="31">
        <v>18397296</v>
      </c>
      <c r="G29" s="72"/>
      <c r="H29" s="31">
        <f t="shared" si="1"/>
        <v>169546</v>
      </c>
      <c r="I29" s="71"/>
      <c r="J29" s="31">
        <f t="shared" si="2"/>
        <v>18227750</v>
      </c>
      <c r="K29" s="72"/>
      <c r="L29" s="31">
        <v>1972250</v>
      </c>
      <c r="M29" s="30"/>
      <c r="N29" s="31">
        <v>18116927</v>
      </c>
      <c r="O29" s="30"/>
      <c r="P29" s="31">
        <v>22558911</v>
      </c>
      <c r="Q29" s="30"/>
      <c r="R29" s="31">
        <v>40675838</v>
      </c>
      <c r="S29" s="72"/>
      <c r="T29" s="31">
        <f t="shared" si="0"/>
        <v>22278542</v>
      </c>
      <c r="U29" s="72"/>
      <c r="V29" s="32">
        <v>0.187</v>
      </c>
      <c r="W29" s="33"/>
      <c r="X29" s="32">
        <v>0.15620000000000001</v>
      </c>
      <c r="Y29" s="33"/>
      <c r="Z29" s="30"/>
      <c r="AA29" s="33"/>
      <c r="AB29" s="34" t="s">
        <v>95</v>
      </c>
      <c r="AC29" s="72"/>
      <c r="AD29" s="73"/>
      <c r="AE29" s="73"/>
      <c r="AF29" s="73"/>
      <c r="AG29" s="32">
        <f t="shared" si="3"/>
        <v>0.90236386138613867</v>
      </c>
      <c r="AH29" s="32">
        <f t="shared" si="4"/>
        <v>1.2262079709974769</v>
      </c>
    </row>
    <row r="30" spans="1:34" ht="12" customHeight="1">
      <c r="A30" s="25" t="s">
        <v>108</v>
      </c>
      <c r="B30" s="26">
        <v>7500000</v>
      </c>
      <c r="C30" s="27"/>
      <c r="D30" s="26">
        <v>7047001</v>
      </c>
      <c r="E30" s="27"/>
      <c r="F30" s="26">
        <v>6588884</v>
      </c>
      <c r="G30" s="71"/>
      <c r="H30" s="26">
        <f t="shared" si="1"/>
        <v>67634</v>
      </c>
      <c r="I30" s="71"/>
      <c r="J30" s="26">
        <f t="shared" si="2"/>
        <v>6521250</v>
      </c>
      <c r="K30" s="71"/>
      <c r="L30" s="26">
        <v>978750</v>
      </c>
      <c r="M30" s="27"/>
      <c r="N30" s="26">
        <v>8307415</v>
      </c>
      <c r="O30" s="27"/>
      <c r="P30" s="26">
        <v>7601887</v>
      </c>
      <c r="Q30" s="27"/>
      <c r="R30" s="26">
        <v>15909302</v>
      </c>
      <c r="S30" s="71"/>
      <c r="T30" s="26">
        <f t="shared" si="0"/>
        <v>9320418</v>
      </c>
      <c r="U30" s="71"/>
      <c r="V30" s="28">
        <v>0.1988</v>
      </c>
      <c r="W30" s="29"/>
      <c r="X30" s="28">
        <v>0.1764</v>
      </c>
      <c r="Y30" s="29"/>
      <c r="Z30" s="27" t="s">
        <v>103</v>
      </c>
      <c r="AA30" s="29"/>
      <c r="AB30" s="27" t="s">
        <v>109</v>
      </c>
      <c r="AC30" s="71"/>
      <c r="AG30" s="28">
        <f t="shared" si="3"/>
        <v>0.86950000000000005</v>
      </c>
      <c r="AH30" s="28">
        <f t="shared" si="4"/>
        <v>1.1537442456112446</v>
      </c>
    </row>
    <row r="31" spans="1:34" ht="12" customHeight="1">
      <c r="A31" s="25" t="s">
        <v>110</v>
      </c>
      <c r="B31" s="26">
        <v>6000000</v>
      </c>
      <c r="C31" s="27"/>
      <c r="D31" s="26">
        <v>5749835</v>
      </c>
      <c r="E31" s="27"/>
      <c r="F31" s="26">
        <v>5057006</v>
      </c>
      <c r="G31" s="71"/>
      <c r="H31" s="26">
        <f t="shared" si="1"/>
        <v>14006</v>
      </c>
      <c r="I31" s="71"/>
      <c r="J31" s="26">
        <f t="shared" si="2"/>
        <v>5043000</v>
      </c>
      <c r="K31" s="71"/>
      <c r="L31" s="26">
        <v>957000</v>
      </c>
      <c r="M31" s="27"/>
      <c r="N31" s="26">
        <v>5296260</v>
      </c>
      <c r="O31" s="27"/>
      <c r="P31" s="26">
        <v>5304802</v>
      </c>
      <c r="Q31" s="27"/>
      <c r="R31" s="26">
        <v>10601062</v>
      </c>
      <c r="S31" s="71"/>
      <c r="T31" s="26">
        <f t="shared" si="0"/>
        <v>5544056</v>
      </c>
      <c r="U31" s="71"/>
      <c r="V31" s="28">
        <v>0.1865</v>
      </c>
      <c r="W31" s="29"/>
      <c r="X31" s="28">
        <v>0.16139999999999999</v>
      </c>
      <c r="Y31" s="29"/>
      <c r="Z31" s="27" t="s">
        <v>111</v>
      </c>
      <c r="AA31" s="29"/>
      <c r="AB31" s="27" t="s">
        <v>93</v>
      </c>
      <c r="AC31" s="71"/>
      <c r="AG31" s="28">
        <f t="shared" si="3"/>
        <v>0.84050000000000002</v>
      </c>
      <c r="AH31" s="28">
        <f t="shared" si="4"/>
        <v>1.0490005350992266</v>
      </c>
    </row>
    <row r="32" spans="1:34" ht="12" customHeight="1">
      <c r="A32" s="25" t="s">
        <v>112</v>
      </c>
      <c r="B32" s="26">
        <v>1500000</v>
      </c>
      <c r="C32" s="27"/>
      <c r="D32" s="26">
        <v>1519144</v>
      </c>
      <c r="E32" s="27"/>
      <c r="F32" s="26">
        <v>1311182</v>
      </c>
      <c r="G32" s="71"/>
      <c r="H32" s="26">
        <f t="shared" si="1"/>
        <v>3932</v>
      </c>
      <c r="I32" s="71"/>
      <c r="J32" s="26">
        <f t="shared" si="2"/>
        <v>1307250</v>
      </c>
      <c r="K32" s="71"/>
      <c r="L32" s="26">
        <v>192750</v>
      </c>
      <c r="M32" s="27"/>
      <c r="N32" s="26">
        <v>2586509</v>
      </c>
      <c r="O32" s="27"/>
      <c r="P32" s="26">
        <v>1021244</v>
      </c>
      <c r="Q32" s="27"/>
      <c r="R32" s="26">
        <v>3607753</v>
      </c>
      <c r="S32" s="71"/>
      <c r="T32" s="26">
        <f t="shared" si="0"/>
        <v>2296571</v>
      </c>
      <c r="U32" s="71"/>
      <c r="V32" s="28">
        <v>0.19550000000000001</v>
      </c>
      <c r="W32" s="29"/>
      <c r="X32" s="28">
        <v>0.17829999999999999</v>
      </c>
      <c r="Y32" s="29"/>
      <c r="Z32" s="27" t="s">
        <v>113</v>
      </c>
      <c r="AA32" s="29"/>
      <c r="AB32" s="27" t="s">
        <v>114</v>
      </c>
      <c r="AC32" s="71"/>
      <c r="AG32" s="28">
        <f t="shared" si="3"/>
        <v>0.87150000000000005</v>
      </c>
      <c r="AH32" s="28">
        <f t="shared" si="4"/>
        <v>0.7788728033179223</v>
      </c>
    </row>
    <row r="33" spans="1:34" ht="12" customHeight="1">
      <c r="A33" s="25" t="s">
        <v>115</v>
      </c>
      <c r="B33" s="26">
        <v>3000000</v>
      </c>
      <c r="C33" s="27"/>
      <c r="D33" s="26">
        <v>3000000</v>
      </c>
      <c r="E33" s="27"/>
      <c r="F33" s="26">
        <v>2813347</v>
      </c>
      <c r="G33" s="71"/>
      <c r="H33" s="26">
        <f t="shared" si="1"/>
        <v>38047</v>
      </c>
      <c r="I33" s="71"/>
      <c r="J33" s="26">
        <f t="shared" si="2"/>
        <v>2775300</v>
      </c>
      <c r="K33" s="71"/>
      <c r="L33" s="26">
        <v>224700</v>
      </c>
      <c r="M33" s="27"/>
      <c r="N33" s="26">
        <v>2580361</v>
      </c>
      <c r="O33" s="27"/>
      <c r="P33" s="26">
        <v>3578807</v>
      </c>
      <c r="Q33" s="27"/>
      <c r="R33" s="26">
        <v>6159168</v>
      </c>
      <c r="S33" s="71"/>
      <c r="T33" s="26">
        <f t="shared" si="0"/>
        <v>3345821</v>
      </c>
      <c r="U33" s="71"/>
      <c r="V33" s="28">
        <v>0.2235</v>
      </c>
      <c r="W33" s="29"/>
      <c r="X33" s="28">
        <v>0.1585</v>
      </c>
      <c r="Y33" s="29"/>
      <c r="Z33" s="27" t="s">
        <v>103</v>
      </c>
      <c r="AA33" s="29"/>
      <c r="AB33" s="27" t="s">
        <v>116</v>
      </c>
      <c r="AC33" s="71"/>
      <c r="AG33" s="28">
        <f t="shared" si="3"/>
        <v>0.92510000000000003</v>
      </c>
      <c r="AH33" s="28">
        <f t="shared" si="4"/>
        <v>1.2720816166651323</v>
      </c>
    </row>
    <row r="34" spans="1:34" ht="12" customHeight="1">
      <c r="A34" s="30" t="s">
        <v>117</v>
      </c>
      <c r="B34" s="31">
        <v>18000000</v>
      </c>
      <c r="C34" s="30"/>
      <c r="D34" s="31">
        <v>17315980</v>
      </c>
      <c r="E34" s="30"/>
      <c r="F34" s="31">
        <v>15770419</v>
      </c>
      <c r="G34" s="72"/>
      <c r="H34" s="31">
        <f t="shared" si="1"/>
        <v>123619</v>
      </c>
      <c r="I34" s="71"/>
      <c r="J34" s="31">
        <f t="shared" si="2"/>
        <v>15646800</v>
      </c>
      <c r="K34" s="72"/>
      <c r="L34" s="31">
        <v>2353200</v>
      </c>
      <c r="M34" s="30"/>
      <c r="N34" s="31">
        <v>18770545</v>
      </c>
      <c r="O34" s="30"/>
      <c r="P34" s="31">
        <v>17506740</v>
      </c>
      <c r="Q34" s="30"/>
      <c r="R34" s="31">
        <v>36277285</v>
      </c>
      <c r="S34" s="72"/>
      <c r="T34" s="31">
        <f t="shared" si="0"/>
        <v>20506866</v>
      </c>
      <c r="U34" s="72"/>
      <c r="V34" s="32">
        <v>0.2</v>
      </c>
      <c r="W34" s="33"/>
      <c r="X34" s="32">
        <v>0.16889999999999999</v>
      </c>
      <c r="Y34" s="33"/>
      <c r="Z34" s="30"/>
      <c r="AA34" s="33"/>
      <c r="AB34" s="34" t="s">
        <v>118</v>
      </c>
      <c r="AC34" s="72"/>
      <c r="AD34" s="73"/>
      <c r="AE34" s="73"/>
      <c r="AF34" s="73"/>
      <c r="AG34" s="32">
        <f t="shared" si="3"/>
        <v>0.86926666666666663</v>
      </c>
      <c r="AH34" s="32">
        <f t="shared" si="4"/>
        <v>1.1100998648165277</v>
      </c>
    </row>
    <row r="35" spans="1:34" ht="12" customHeight="1">
      <c r="A35" s="25" t="s">
        <v>119</v>
      </c>
      <c r="B35" s="26">
        <v>14400000</v>
      </c>
      <c r="C35" s="27"/>
      <c r="D35" s="26">
        <v>14010499</v>
      </c>
      <c r="E35" s="27"/>
      <c r="F35" s="26">
        <v>12993993</v>
      </c>
      <c r="G35" s="71"/>
      <c r="H35" s="26">
        <f t="shared" si="1"/>
        <v>5193</v>
      </c>
      <c r="I35" s="71"/>
      <c r="J35" s="26">
        <f t="shared" si="2"/>
        <v>12988800</v>
      </c>
      <c r="K35" s="71"/>
      <c r="L35" s="26">
        <v>1411200</v>
      </c>
      <c r="M35" s="27"/>
      <c r="N35" s="26">
        <v>22209516</v>
      </c>
      <c r="O35" s="27"/>
      <c r="P35" s="26">
        <v>6543524</v>
      </c>
      <c r="Q35" s="27"/>
      <c r="R35" s="26">
        <v>28753040</v>
      </c>
      <c r="S35" s="71"/>
      <c r="T35" s="26">
        <f t="shared" si="0"/>
        <v>15759047</v>
      </c>
      <c r="U35" s="71"/>
      <c r="V35" s="28">
        <v>0.20530000000000001</v>
      </c>
      <c r="W35" s="29"/>
      <c r="X35" s="28">
        <v>0.186</v>
      </c>
      <c r="Y35" s="29"/>
      <c r="Z35" s="27" t="s">
        <v>120</v>
      </c>
      <c r="AA35" s="29"/>
      <c r="AB35" s="27" t="s">
        <v>95</v>
      </c>
      <c r="AC35" s="71"/>
      <c r="AG35" s="28">
        <f t="shared" si="3"/>
        <v>0.90200000000000002</v>
      </c>
      <c r="AH35" s="28">
        <f t="shared" si="4"/>
        <v>0.50358069301715036</v>
      </c>
    </row>
    <row r="36" spans="1:34" ht="12" customHeight="1">
      <c r="A36" s="25" t="s">
        <v>121</v>
      </c>
      <c r="B36" s="26">
        <v>11500000</v>
      </c>
      <c r="C36" s="27"/>
      <c r="D36" s="26">
        <v>11113758</v>
      </c>
      <c r="E36" s="27"/>
      <c r="F36" s="26">
        <v>9332250</v>
      </c>
      <c r="G36" s="71"/>
      <c r="H36" s="26">
        <f t="shared" si="1"/>
        <v>0</v>
      </c>
      <c r="I36" s="71"/>
      <c r="J36" s="26">
        <f t="shared" si="2"/>
        <v>9332250</v>
      </c>
      <c r="K36" s="71"/>
      <c r="L36" s="26">
        <v>2167750</v>
      </c>
      <c r="M36" s="27"/>
      <c r="N36" s="26">
        <v>13220420</v>
      </c>
      <c r="O36" s="27"/>
      <c r="P36" s="26">
        <v>7294603</v>
      </c>
      <c r="Q36" s="27"/>
      <c r="R36" s="26">
        <v>20515023</v>
      </c>
      <c r="S36" s="71"/>
      <c r="T36" s="26">
        <f t="shared" si="0"/>
        <v>11182773</v>
      </c>
      <c r="U36" s="71"/>
      <c r="V36" s="28">
        <v>0.22259999999999999</v>
      </c>
      <c r="W36" s="29"/>
      <c r="X36" s="28">
        <v>0.20039999999999999</v>
      </c>
      <c r="Y36" s="29"/>
      <c r="Z36" s="27" t="s">
        <v>120</v>
      </c>
      <c r="AA36" s="29"/>
      <c r="AB36" s="27" t="s">
        <v>122</v>
      </c>
      <c r="AC36" s="71"/>
      <c r="AG36" s="28">
        <f t="shared" si="3"/>
        <v>0.8115</v>
      </c>
      <c r="AH36" s="28">
        <f t="shared" si="4"/>
        <v>0.78165533499424045</v>
      </c>
    </row>
    <row r="37" spans="1:34" ht="12" customHeight="1">
      <c r="A37" s="25" t="s">
        <v>123</v>
      </c>
      <c r="B37" s="26">
        <v>2900000</v>
      </c>
      <c r="C37" s="27"/>
      <c r="D37" s="26">
        <v>3036646</v>
      </c>
      <c r="E37" s="27"/>
      <c r="F37" s="26">
        <v>2691200</v>
      </c>
      <c r="G37" s="71"/>
      <c r="H37" s="26">
        <f t="shared" si="1"/>
        <v>0</v>
      </c>
      <c r="I37" s="71"/>
      <c r="J37" s="26">
        <f t="shared" si="2"/>
        <v>2691200</v>
      </c>
      <c r="K37" s="71"/>
      <c r="L37" s="26">
        <v>208800</v>
      </c>
      <c r="M37" s="27"/>
      <c r="N37" s="26">
        <v>6587515</v>
      </c>
      <c r="O37" s="27"/>
      <c r="P37" s="26">
        <v>1212535</v>
      </c>
      <c r="Q37" s="27"/>
      <c r="R37" s="26">
        <v>7800050</v>
      </c>
      <c r="S37" s="71"/>
      <c r="T37" s="26">
        <f t="shared" si="0"/>
        <v>5108850</v>
      </c>
      <c r="U37" s="71"/>
      <c r="V37" s="28">
        <v>0.26179999999999998</v>
      </c>
      <c r="W37" s="29"/>
      <c r="X37" s="28">
        <v>0.245</v>
      </c>
      <c r="Y37" s="29"/>
      <c r="Z37" s="27" t="s">
        <v>124</v>
      </c>
      <c r="AA37" s="29"/>
      <c r="AB37" s="27" t="s">
        <v>125</v>
      </c>
      <c r="AC37" s="71"/>
      <c r="AG37" s="28">
        <f t="shared" si="3"/>
        <v>0.92800000000000005</v>
      </c>
      <c r="AH37" s="28">
        <f t="shared" si="4"/>
        <v>0.4505555142687277</v>
      </c>
    </row>
    <row r="38" spans="1:34" ht="19.5" customHeight="1">
      <c r="A38" s="30" t="s">
        <v>126</v>
      </c>
      <c r="B38" s="31">
        <v>28800000</v>
      </c>
      <c r="C38" s="30"/>
      <c r="D38" s="31">
        <v>28160903</v>
      </c>
      <c r="E38" s="30"/>
      <c r="F38" s="31">
        <v>25017443</v>
      </c>
      <c r="G38" s="72"/>
      <c r="H38" s="31">
        <f t="shared" si="1"/>
        <v>5193</v>
      </c>
      <c r="I38" s="71"/>
      <c r="J38" s="31">
        <f t="shared" si="2"/>
        <v>25012250</v>
      </c>
      <c r="K38" s="72"/>
      <c r="L38" s="31">
        <v>3787750</v>
      </c>
      <c r="M38" s="30"/>
      <c r="N38" s="31">
        <v>42017451</v>
      </c>
      <c r="O38" s="30"/>
      <c r="P38" s="31">
        <v>15050662</v>
      </c>
      <c r="Q38" s="30"/>
      <c r="R38" s="31">
        <v>57068113</v>
      </c>
      <c r="S38" s="72"/>
      <c r="T38" s="31">
        <f t="shared" si="0"/>
        <v>32050670</v>
      </c>
      <c r="U38" s="72"/>
      <c r="V38" s="32">
        <v>0.21820000000000001</v>
      </c>
      <c r="W38" s="33"/>
      <c r="X38" s="32">
        <v>0.19819999999999999</v>
      </c>
      <c r="Y38" s="33"/>
      <c r="Z38" s="27"/>
      <c r="AA38" s="33"/>
      <c r="AB38" s="34" t="s">
        <v>127</v>
      </c>
      <c r="AC38" s="72"/>
      <c r="AD38" s="73"/>
      <c r="AE38" s="73"/>
      <c r="AF38" s="73"/>
      <c r="AG38" s="32">
        <f t="shared" si="3"/>
        <v>0.86848090277777779</v>
      </c>
      <c r="AH38" s="32">
        <f t="shared" si="4"/>
        <v>0.60160672695446937</v>
      </c>
    </row>
    <row r="39" spans="1:34" ht="19.5" customHeight="1">
      <c r="A39" s="35" t="s">
        <v>128</v>
      </c>
      <c r="B39" s="36">
        <v>29000000</v>
      </c>
      <c r="C39" s="30"/>
      <c r="D39" s="36">
        <v>29585266</v>
      </c>
      <c r="E39" s="30"/>
      <c r="F39" s="36">
        <v>25595383</v>
      </c>
      <c r="G39" s="72"/>
      <c r="H39" s="36">
        <f t="shared" si="1"/>
        <v>2883</v>
      </c>
      <c r="I39" s="71"/>
      <c r="J39" s="36">
        <f t="shared" si="2"/>
        <v>25592500</v>
      </c>
      <c r="K39" s="72"/>
      <c r="L39" s="36">
        <v>3407500</v>
      </c>
      <c r="M39" s="30"/>
      <c r="N39" s="36">
        <v>45906174</v>
      </c>
      <c r="O39" s="30"/>
      <c r="P39" s="36">
        <v>11743416</v>
      </c>
      <c r="Q39" s="30"/>
      <c r="R39" s="36">
        <v>57649590</v>
      </c>
      <c r="S39" s="72"/>
      <c r="T39" s="36">
        <f t="shared" si="0"/>
        <v>32054207</v>
      </c>
      <c r="U39" s="72"/>
      <c r="V39" s="37">
        <v>0.2296</v>
      </c>
      <c r="W39" s="33"/>
      <c r="X39" s="37">
        <v>0.20830000000000001</v>
      </c>
      <c r="Y39" s="33"/>
      <c r="Z39" s="27" t="s">
        <v>129</v>
      </c>
      <c r="AA39" s="33"/>
      <c r="AB39" s="30" t="s">
        <v>130</v>
      </c>
      <c r="AC39" s="72"/>
      <c r="AD39" s="73"/>
      <c r="AE39" s="73"/>
      <c r="AF39" s="73"/>
      <c r="AG39" s="37">
        <f t="shared" si="3"/>
        <v>0.88249999999999995</v>
      </c>
      <c r="AH39" s="37">
        <f t="shared" si="4"/>
        <v>0.45880993458859359</v>
      </c>
    </row>
    <row r="40" spans="1:34" ht="19.5" customHeight="1">
      <c r="A40" s="35" t="s">
        <v>131</v>
      </c>
      <c r="B40" s="36">
        <v>20000000</v>
      </c>
      <c r="C40" s="30"/>
      <c r="D40" s="36">
        <v>22455736</v>
      </c>
      <c r="E40" s="30"/>
      <c r="F40" s="36">
        <v>12978352</v>
      </c>
      <c r="G40" s="72"/>
      <c r="H40" s="36">
        <f>(F40+L40)-B40</f>
        <v>352</v>
      </c>
      <c r="I40" s="71"/>
      <c r="J40" s="36">
        <f>F40-H40</f>
        <v>12978000</v>
      </c>
      <c r="K40" s="72"/>
      <c r="L40" s="36">
        <v>7022000</v>
      </c>
      <c r="M40" s="30"/>
      <c r="N40" s="36">
        <v>23756954</v>
      </c>
      <c r="O40" s="30"/>
      <c r="P40" s="36">
        <v>618643</v>
      </c>
      <c r="Q40" s="30"/>
      <c r="R40" s="36">
        <v>24375597</v>
      </c>
      <c r="S40" s="72"/>
      <c r="T40" s="36">
        <f t="shared" si="0"/>
        <v>11397245</v>
      </c>
      <c r="U40" s="72"/>
      <c r="V40" s="37">
        <v>0.39069999999999999</v>
      </c>
      <c r="W40" s="33"/>
      <c r="X40" s="37">
        <v>0.34520000000000001</v>
      </c>
      <c r="Y40" s="33"/>
      <c r="Z40" s="27" t="s">
        <v>132</v>
      </c>
      <c r="AA40" s="33"/>
      <c r="AB40" s="30" t="s">
        <v>133</v>
      </c>
      <c r="AC40" s="72"/>
      <c r="AD40" s="73"/>
      <c r="AE40" s="73"/>
      <c r="AF40" s="73"/>
      <c r="AG40" s="37">
        <f>J40/B40</f>
        <v>0.64890000000000003</v>
      </c>
      <c r="AH40" s="37">
        <f>P40/F40</f>
        <v>4.7667300131788687E-2</v>
      </c>
    </row>
    <row r="41" spans="1:34" ht="19.5" customHeight="1">
      <c r="A41" s="35" t="s">
        <v>134</v>
      </c>
      <c r="B41" s="36">
        <v>60000000</v>
      </c>
      <c r="C41" s="30"/>
      <c r="D41" s="36">
        <v>68360212</v>
      </c>
      <c r="E41" s="30"/>
      <c r="F41" s="36">
        <v>27755521</v>
      </c>
      <c r="G41" s="72"/>
      <c r="H41" s="36">
        <f>(F41+L41)-B41</f>
        <v>5521</v>
      </c>
      <c r="I41" s="71"/>
      <c r="J41" s="36">
        <f>F41-H41</f>
        <v>27750000</v>
      </c>
      <c r="K41" s="72"/>
      <c r="L41" s="36">
        <v>32250000</v>
      </c>
      <c r="M41" s="30"/>
      <c r="N41" s="36">
        <v>46951349</v>
      </c>
      <c r="O41" s="30"/>
      <c r="P41" s="36">
        <v>1248000</v>
      </c>
      <c r="Q41" s="30"/>
      <c r="R41" s="36">
        <v>48199349</v>
      </c>
      <c r="S41" s="72"/>
      <c r="T41" s="36">
        <f>R41-F41</f>
        <v>20443828</v>
      </c>
      <c r="U41" s="72"/>
      <c r="V41" s="37">
        <v>0.57989999999999997</v>
      </c>
      <c r="W41" s="33"/>
      <c r="X41" s="37">
        <v>0.4919</v>
      </c>
      <c r="Y41" s="33"/>
      <c r="Z41" s="27" t="s">
        <v>135</v>
      </c>
      <c r="AA41" s="33"/>
      <c r="AB41" s="30" t="s">
        <v>136</v>
      </c>
      <c r="AC41" s="72"/>
      <c r="AD41" s="73"/>
      <c r="AE41" s="73"/>
      <c r="AF41" s="73"/>
      <c r="AG41" s="37"/>
      <c r="AH41" s="37"/>
    </row>
    <row r="42" spans="1:34" ht="19.5" customHeight="1">
      <c r="A42" s="35" t="s">
        <v>137</v>
      </c>
      <c r="B42" s="36">
        <v>25000000</v>
      </c>
      <c r="C42" s="30"/>
      <c r="D42" s="36">
        <v>25106499</v>
      </c>
      <c r="E42" s="30"/>
      <c r="F42" s="36">
        <v>5432500</v>
      </c>
      <c r="G42" s="72"/>
      <c r="H42" s="36">
        <f>(F42+L42)-B42</f>
        <v>0</v>
      </c>
      <c r="I42" s="71"/>
      <c r="J42" s="36">
        <f>F42-H42</f>
        <v>5432500</v>
      </c>
      <c r="K42" s="72"/>
      <c r="L42" s="36">
        <v>19567500</v>
      </c>
      <c r="M42" s="30"/>
      <c r="N42" s="36">
        <v>11584178</v>
      </c>
      <c r="O42" s="30"/>
      <c r="P42" s="36">
        <v>0</v>
      </c>
      <c r="Q42" s="30"/>
      <c r="R42" s="36">
        <v>11584178</v>
      </c>
      <c r="S42" s="72"/>
      <c r="T42" s="36">
        <f>R42-F42</f>
        <v>6151678</v>
      </c>
      <c r="U42" s="72"/>
      <c r="V42" s="37">
        <v>2.3828999999999998</v>
      </c>
      <c r="W42" s="33"/>
      <c r="X42" s="37">
        <v>1.9103000000000001</v>
      </c>
      <c r="Y42" s="33"/>
      <c r="Z42" s="27" t="s">
        <v>138</v>
      </c>
      <c r="AA42" s="33"/>
      <c r="AB42" s="30" t="s">
        <v>139</v>
      </c>
      <c r="AC42" s="72"/>
      <c r="AD42" s="73"/>
      <c r="AE42" s="73"/>
      <c r="AF42" s="73"/>
      <c r="AG42" s="37">
        <f>J42/B42</f>
        <v>0.21729999999999999</v>
      </c>
      <c r="AH42" s="37">
        <f>P42/F42</f>
        <v>0</v>
      </c>
    </row>
    <row r="43" spans="1:34" ht="12" customHeight="1">
      <c r="A43" s="27" t="s">
        <v>140</v>
      </c>
      <c r="B43" s="38">
        <v>341750000</v>
      </c>
      <c r="C43" s="27"/>
      <c r="D43" s="38">
        <v>350462386</v>
      </c>
      <c r="E43" s="27"/>
      <c r="F43" s="38">
        <v>266006260</v>
      </c>
      <c r="G43" s="71"/>
      <c r="H43" s="38">
        <f t="shared" si="1"/>
        <v>2598036</v>
      </c>
      <c r="I43" s="71"/>
      <c r="J43" s="38">
        <f t="shared" si="2"/>
        <v>263408224</v>
      </c>
      <c r="K43" s="71"/>
      <c r="L43" s="38">
        <v>78341776</v>
      </c>
      <c r="M43" s="27"/>
      <c r="N43" s="38">
        <v>256985279</v>
      </c>
      <c r="O43" s="27"/>
      <c r="P43" s="38">
        <v>264339217</v>
      </c>
      <c r="Q43" s="27"/>
      <c r="R43" s="38">
        <v>521324496</v>
      </c>
      <c r="S43" s="71"/>
      <c r="T43" s="38">
        <f t="shared" si="0"/>
        <v>255318236</v>
      </c>
      <c r="U43" s="71"/>
      <c r="V43" s="40">
        <v>0.14829999999999999</v>
      </c>
      <c r="W43" s="29"/>
      <c r="X43" s="40">
        <v>0.12590000000000001</v>
      </c>
      <c r="Y43" s="29"/>
      <c r="Z43" s="27"/>
      <c r="AA43" s="29"/>
      <c r="AB43" s="39" t="s">
        <v>141</v>
      </c>
      <c r="AC43" s="71"/>
      <c r="AG43" s="40">
        <f t="shared" si="3"/>
        <v>0.77076290855888807</v>
      </c>
      <c r="AH43" s="40">
        <f t="shared" si="4"/>
        <v>0.99373306853755994</v>
      </c>
    </row>
    <row r="44" spans="1:34">
      <c r="A44" s="23"/>
      <c r="B44" s="24"/>
      <c r="C44" s="24"/>
      <c r="D44" s="24"/>
      <c r="E44" s="24"/>
      <c r="F44" s="24"/>
      <c r="G44" s="70"/>
      <c r="H44" s="24"/>
      <c r="I44" s="71"/>
      <c r="J44" s="24"/>
      <c r="K44" s="70"/>
      <c r="L44" s="24"/>
      <c r="M44" s="24"/>
      <c r="N44" s="24"/>
      <c r="O44" s="24"/>
      <c r="P44" s="24"/>
      <c r="Q44" s="24"/>
      <c r="R44" s="24"/>
      <c r="S44" s="70"/>
      <c r="T44" s="24"/>
      <c r="U44" s="70"/>
      <c r="V44" s="24"/>
      <c r="W44" s="24"/>
      <c r="X44" s="24"/>
      <c r="Y44" s="24"/>
      <c r="Z44" s="24"/>
      <c r="AA44" s="24"/>
      <c r="AB44" s="24"/>
      <c r="AC44" s="70"/>
      <c r="AG44" s="24"/>
      <c r="AH44" s="24"/>
    </row>
    <row r="45" spans="1:34" ht="13">
      <c r="A45" s="35" t="s">
        <v>142</v>
      </c>
      <c r="B45" s="36">
        <v>4000000</v>
      </c>
      <c r="C45" s="30"/>
      <c r="D45" s="36">
        <v>4000000</v>
      </c>
      <c r="E45" s="30"/>
      <c r="F45" s="36">
        <v>4108367</v>
      </c>
      <c r="G45" s="72"/>
      <c r="H45" s="36">
        <f t="shared" si="1"/>
        <v>271167</v>
      </c>
      <c r="I45" s="71"/>
      <c r="J45" s="36">
        <f t="shared" si="2"/>
        <v>3837200</v>
      </c>
      <c r="K45" s="72"/>
      <c r="L45" s="36">
        <v>162800</v>
      </c>
      <c r="M45" s="30"/>
      <c r="N45" s="36">
        <v>2577495</v>
      </c>
      <c r="O45" s="30"/>
      <c r="P45" s="36">
        <v>6838845</v>
      </c>
      <c r="Q45" s="30"/>
      <c r="R45" s="36">
        <v>9416340</v>
      </c>
      <c r="S45" s="72"/>
      <c r="T45" s="36">
        <f>R45-F45</f>
        <v>5307973</v>
      </c>
      <c r="U45" s="72"/>
      <c r="V45" s="37">
        <v>0.2989</v>
      </c>
      <c r="W45" s="33"/>
      <c r="X45" s="37">
        <v>0.2419</v>
      </c>
      <c r="Y45" s="33"/>
      <c r="Z45" s="27" t="s">
        <v>90</v>
      </c>
      <c r="AA45" s="33"/>
      <c r="AB45" s="30" t="s">
        <v>143</v>
      </c>
      <c r="AC45" s="72"/>
      <c r="AD45" s="73"/>
      <c r="AE45" s="73"/>
      <c r="AF45" s="73"/>
      <c r="AG45" s="37">
        <f t="shared" si="3"/>
        <v>0.95930000000000004</v>
      </c>
      <c r="AH45" s="37">
        <f t="shared" si="4"/>
        <v>1.6646139451514435</v>
      </c>
    </row>
    <row r="46" spans="1:34">
      <c r="A46" s="23"/>
      <c r="B46" s="24"/>
      <c r="C46" s="24"/>
      <c r="D46" s="24"/>
      <c r="E46" s="24"/>
      <c r="F46" s="24"/>
      <c r="G46" s="70"/>
      <c r="H46" s="24"/>
      <c r="I46" s="71"/>
      <c r="J46" s="24"/>
      <c r="K46" s="70"/>
      <c r="L46" s="24"/>
      <c r="M46" s="24"/>
      <c r="N46" s="24"/>
      <c r="O46" s="24"/>
      <c r="P46" s="24"/>
      <c r="Q46" s="24"/>
      <c r="R46" s="24"/>
      <c r="S46" s="70"/>
      <c r="T46" s="24"/>
      <c r="U46" s="70"/>
      <c r="V46" s="24"/>
      <c r="W46" s="24"/>
      <c r="X46" s="24"/>
      <c r="Y46" s="24"/>
      <c r="Z46" s="24"/>
      <c r="AA46" s="24"/>
      <c r="AB46" s="24"/>
      <c r="AC46" s="70"/>
      <c r="AG46" s="24"/>
      <c r="AH46" s="24"/>
    </row>
    <row r="47" spans="1:34" ht="13">
      <c r="A47" s="35" t="s">
        <v>144</v>
      </c>
      <c r="B47" s="31">
        <v>345750000</v>
      </c>
      <c r="C47" s="30"/>
      <c r="D47" s="31">
        <v>354462386</v>
      </c>
      <c r="E47" s="30"/>
      <c r="F47" s="31">
        <v>270114627</v>
      </c>
      <c r="G47" s="72"/>
      <c r="H47" s="31">
        <f t="shared" si="1"/>
        <v>2869203</v>
      </c>
      <c r="I47" s="71"/>
      <c r="J47" s="31">
        <f t="shared" si="2"/>
        <v>267245424</v>
      </c>
      <c r="K47" s="72"/>
      <c r="L47" s="31">
        <v>78504576</v>
      </c>
      <c r="M47" s="30"/>
      <c r="N47" s="46">
        <v>259562774</v>
      </c>
      <c r="O47" s="30"/>
      <c r="P47" s="31">
        <v>271178062</v>
      </c>
      <c r="Q47" s="30"/>
      <c r="R47" s="31">
        <v>530740836</v>
      </c>
      <c r="S47" s="72"/>
      <c r="T47" s="31">
        <f>R47-F47</f>
        <v>260626209</v>
      </c>
      <c r="U47" s="72"/>
      <c r="V47" s="47">
        <v>0.1497</v>
      </c>
      <c r="W47" s="48"/>
      <c r="X47" s="47">
        <v>0.127</v>
      </c>
      <c r="Y47" s="33"/>
      <c r="Z47" s="30"/>
      <c r="AA47" s="33"/>
      <c r="AB47" s="34" t="s">
        <v>141</v>
      </c>
      <c r="AC47" s="72"/>
      <c r="AD47" s="73"/>
      <c r="AE47" s="73"/>
      <c r="AF47" s="73"/>
      <c r="AG47" s="32">
        <f t="shared" si="3"/>
        <v>0.77294410412147507</v>
      </c>
      <c r="AH47" s="32">
        <f t="shared" si="4"/>
        <v>1.0039369767265509</v>
      </c>
    </row>
    <row r="48" spans="1:34" ht="3.75" customHeight="1">
      <c r="T48" s="45"/>
    </row>
    <row r="49" spans="1:29">
      <c r="R49" s="74"/>
      <c r="S49" s="75"/>
      <c r="T49" s="49" t="s">
        <v>145</v>
      </c>
      <c r="V49" s="47">
        <v>0.1711</v>
      </c>
      <c r="W49" s="48"/>
      <c r="X49" s="47">
        <v>0.14760000000000001</v>
      </c>
    </row>
    <row r="50" spans="1:29">
      <c r="A50" s="50" t="s">
        <v>146</v>
      </c>
      <c r="B50" s="76"/>
      <c r="C50" s="76"/>
      <c r="D50" s="76"/>
      <c r="E50" s="76"/>
      <c r="F50" s="76"/>
      <c r="G50" s="76"/>
      <c r="H50" s="76"/>
      <c r="I50" s="76"/>
      <c r="J50" s="76"/>
      <c r="K50" s="76"/>
      <c r="L50" s="76"/>
      <c r="M50" s="76"/>
      <c r="N50" s="76"/>
      <c r="O50" s="76"/>
      <c r="P50" s="76"/>
      <c r="Q50" s="76"/>
      <c r="R50" s="76"/>
      <c r="S50" s="76"/>
      <c r="T50" s="76"/>
      <c r="U50" s="76"/>
      <c r="V50" s="76"/>
      <c r="W50" s="70"/>
      <c r="X50" s="70"/>
      <c r="Y50" s="70"/>
      <c r="Z50" s="70"/>
      <c r="AA50" s="70"/>
      <c r="AB50" s="70"/>
      <c r="AC50" s="70"/>
    </row>
    <row r="51" spans="1:29">
      <c r="A51" s="41" t="s">
        <v>147</v>
      </c>
      <c r="B51" s="77"/>
      <c r="C51" s="77"/>
      <c r="D51" s="77"/>
      <c r="E51" s="77"/>
      <c r="F51" s="77"/>
      <c r="G51" s="77"/>
      <c r="H51" s="77"/>
      <c r="I51" s="77"/>
      <c r="J51" s="77"/>
      <c r="K51" s="77"/>
      <c r="L51" s="77"/>
      <c r="M51" s="77"/>
      <c r="N51" s="77"/>
      <c r="O51" s="77"/>
      <c r="P51" s="77"/>
      <c r="Q51" s="77"/>
      <c r="R51" s="77"/>
      <c r="S51" s="77"/>
      <c r="T51" s="77"/>
      <c r="U51" s="77"/>
      <c r="V51" s="77"/>
      <c r="W51" s="70"/>
      <c r="X51" s="70"/>
      <c r="Y51" s="70"/>
      <c r="Z51" s="70"/>
      <c r="AA51" s="70"/>
      <c r="AB51" s="70"/>
      <c r="AC51" s="70"/>
    </row>
    <row r="52" spans="1:29">
      <c r="A52" s="41" t="s">
        <v>148</v>
      </c>
      <c r="B52" s="77"/>
      <c r="C52" s="77"/>
      <c r="D52" s="77"/>
      <c r="E52" s="77"/>
      <c r="F52" s="77"/>
      <c r="G52" s="77"/>
      <c r="H52" s="77"/>
      <c r="I52" s="77"/>
      <c r="J52" s="77"/>
      <c r="K52" s="77"/>
      <c r="L52" s="77"/>
      <c r="M52" s="77"/>
      <c r="N52" s="77"/>
      <c r="O52" s="77"/>
      <c r="P52" s="77"/>
      <c r="Q52" s="77"/>
      <c r="R52" s="77"/>
      <c r="S52" s="77"/>
      <c r="T52" s="77"/>
      <c r="U52" s="77"/>
      <c r="V52" s="77"/>
      <c r="W52" s="70"/>
      <c r="X52" s="70"/>
      <c r="Y52" s="70"/>
      <c r="Z52" s="70"/>
      <c r="AA52" s="70"/>
      <c r="AB52" s="70"/>
      <c r="AC52" s="70"/>
    </row>
    <row r="53" spans="1:29">
      <c r="A53" s="41" t="s">
        <v>149</v>
      </c>
      <c r="B53" s="77"/>
      <c r="C53" s="77"/>
      <c r="D53" s="77"/>
      <c r="E53" s="77"/>
      <c r="F53" s="77"/>
      <c r="G53" s="77"/>
      <c r="H53" s="77"/>
      <c r="I53" s="77"/>
      <c r="J53" s="77"/>
      <c r="K53" s="77"/>
      <c r="L53" s="77"/>
      <c r="M53" s="77"/>
      <c r="N53" s="77"/>
      <c r="O53" s="77"/>
      <c r="P53" s="77"/>
      <c r="Q53" s="77"/>
      <c r="R53" s="77"/>
      <c r="S53" s="77"/>
      <c r="T53" s="77"/>
      <c r="U53" s="77"/>
      <c r="V53" s="77"/>
    </row>
    <row r="82" spans="2:18">
      <c r="B82" s="65" t="str">
        <f>RIGHT(B45, LEN(B45)-1)</f>
        <v>000000</v>
      </c>
      <c r="D82" s="65" t="str">
        <f>RIGHT(D45, LEN(D45)-1)</f>
        <v>000000</v>
      </c>
      <c r="F82" s="65" t="str">
        <f>RIGHT(F45, LEN(F45)-1)</f>
        <v>108367</v>
      </c>
      <c r="L82" s="65" t="str">
        <f>RIGHT(L45, LEN(L45)-1)</f>
        <v>62800</v>
      </c>
      <c r="N82" s="65" t="str">
        <f>RIGHT(N45, LEN(N45)-1)</f>
        <v>577495</v>
      </c>
      <c r="P82" s="65" t="str">
        <f>RIGHT(P45, LEN(P45)-1)</f>
        <v>838845</v>
      </c>
      <c r="R82" s="65" t="str">
        <f>RIGHT(R45, LEN(R45)-1)</f>
        <v>416340</v>
      </c>
    </row>
    <row r="84" spans="2:18">
      <c r="B84" s="65" t="str">
        <f>RIGHT(B47, LEN(B47)-1)</f>
        <v>45750000</v>
      </c>
      <c r="D84" s="65" t="str">
        <f>RIGHT(D47, LEN(D47)-1)</f>
        <v>54462386</v>
      </c>
      <c r="F84" s="65" t="str">
        <f>RIGHT(F47, LEN(F47)-1)</f>
        <v>70114627</v>
      </c>
      <c r="L84" s="65" t="str">
        <f>RIGHT(L47, LEN(L47)-1)</f>
        <v>8504576</v>
      </c>
      <c r="N84" s="65" t="str">
        <f>RIGHT(N47, LEN(N47)-1)</f>
        <v>59562774</v>
      </c>
      <c r="P84" s="65" t="str">
        <f>RIGHT(P47, LEN(P47)-1)</f>
        <v>71178062</v>
      </c>
      <c r="R84" s="65" t="str">
        <f>RIGHT(R47, LEN(R47)-1)</f>
        <v>30740836</v>
      </c>
    </row>
  </sheetData>
  <mergeCells count="3">
    <mergeCell ref="A2:AB2"/>
    <mergeCell ref="A3:AC3"/>
    <mergeCell ref="A4:AC4"/>
  </mergeCells>
  <pageMargins left="0" right="0" top="0.5" bottom="0.5" header="0.5" footer="0.5"/>
  <pageSetup scale="63" fitToHeight="0" orientation="landscape"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215A-BF01-469E-92C9-C1423204BB57}">
  <dimension ref="A33"/>
  <sheetViews>
    <sheetView topLeftCell="A21" workbookViewId="0">
      <selection activeCell="F53" sqref="F53"/>
    </sheetView>
  </sheetViews>
  <sheetFormatPr defaultRowHeight="13.5"/>
  <sheetData>
    <row r="33" spans="1:1">
      <c r="A33" s="78" t="s">
        <v>153</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22"/>
  <sheetViews>
    <sheetView topLeftCell="B1" workbookViewId="0">
      <selection activeCell="G11" sqref="G11"/>
    </sheetView>
  </sheetViews>
  <sheetFormatPr defaultRowHeight="13.5"/>
  <cols>
    <col min="1" max="1" width="41.9140625" bestFit="1" customWidth="1"/>
    <col min="2" max="2" width="12.08203125" bestFit="1" customWidth="1"/>
    <col min="3" max="3" width="8.9140625" bestFit="1" customWidth="1"/>
    <col min="4" max="5" width="19.08203125" bestFit="1" customWidth="1"/>
    <col min="6" max="6" width="16" bestFit="1" customWidth="1"/>
    <col min="7" max="7" width="10.83203125" bestFit="1" customWidth="1"/>
    <col min="8" max="8" width="21.6640625" bestFit="1" customWidth="1"/>
    <col min="9" max="9" width="10.9140625" bestFit="1" customWidth="1"/>
    <col min="10" max="10" width="11.58203125" bestFit="1" customWidth="1"/>
    <col min="11" max="11" width="9.75" bestFit="1" customWidth="1"/>
  </cols>
  <sheetData>
    <row r="2" spans="1:12">
      <c r="A2" s="2" t="s">
        <v>6</v>
      </c>
      <c r="B2" s="3"/>
      <c r="C2" s="3"/>
    </row>
    <row r="4" spans="1:12">
      <c r="A4" s="80" t="s">
        <v>0</v>
      </c>
      <c r="B4" s="81"/>
      <c r="C4" s="80" t="s">
        <v>1</v>
      </c>
      <c r="D4" s="81"/>
      <c r="E4" s="4" t="s">
        <v>5</v>
      </c>
      <c r="F4" s="82" t="s">
        <v>2</v>
      </c>
      <c r="G4" s="82"/>
      <c r="H4" s="82"/>
      <c r="I4" s="82"/>
      <c r="J4" s="82"/>
      <c r="K4" s="82"/>
      <c r="L4" s="6"/>
    </row>
    <row r="5" spans="1:12">
      <c r="A5" s="1" t="s">
        <v>8</v>
      </c>
      <c r="B5" s="1" t="s">
        <v>3</v>
      </c>
      <c r="C5" s="1" t="s">
        <v>9</v>
      </c>
      <c r="D5" s="8" t="s">
        <v>4</v>
      </c>
      <c r="E5" s="8" t="s">
        <v>18</v>
      </c>
      <c r="F5" s="8" t="s">
        <v>10</v>
      </c>
      <c r="G5" s="8" t="s">
        <v>19</v>
      </c>
      <c r="H5" s="8" t="s">
        <v>11</v>
      </c>
      <c r="I5" s="1" t="s">
        <v>7</v>
      </c>
      <c r="J5" s="1" t="s">
        <v>12</v>
      </c>
      <c r="K5" s="8" t="s">
        <v>13</v>
      </c>
      <c r="L5" s="7"/>
    </row>
    <row r="6" spans="1:12">
      <c r="A6" s="5" t="s">
        <v>17</v>
      </c>
      <c r="B6" s="5">
        <v>2018</v>
      </c>
      <c r="C6" s="16" t="s">
        <v>14</v>
      </c>
      <c r="D6" s="42">
        <v>42000000</v>
      </c>
      <c r="E6" s="42">
        <v>28881426</v>
      </c>
      <c r="F6" s="42">
        <v>0</v>
      </c>
      <c r="G6" s="42">
        <v>34954460</v>
      </c>
      <c r="H6" s="42">
        <v>11416374</v>
      </c>
      <c r="I6" s="44">
        <v>15.4</v>
      </c>
      <c r="J6" s="18">
        <v>1.2</v>
      </c>
      <c r="K6" s="43"/>
      <c r="L6" s="7"/>
    </row>
    <row r="7" spans="1:12">
      <c r="A7" s="5" t="s">
        <v>31</v>
      </c>
      <c r="B7" s="5">
        <v>2019</v>
      </c>
      <c r="C7" s="16" t="s">
        <v>14</v>
      </c>
      <c r="D7" s="42">
        <v>20000000</v>
      </c>
      <c r="E7" s="42">
        <v>200</v>
      </c>
      <c r="F7" s="42">
        <v>0</v>
      </c>
      <c r="G7" s="62">
        <v>-218213</v>
      </c>
      <c r="H7" s="42">
        <v>19999800</v>
      </c>
      <c r="I7" s="44" t="s">
        <v>150</v>
      </c>
      <c r="J7" s="63">
        <v>1</v>
      </c>
      <c r="K7" s="43">
        <v>44377</v>
      </c>
    </row>
    <row r="11" spans="1:12">
      <c r="A11" t="s">
        <v>32</v>
      </c>
      <c r="F11" s="11"/>
    </row>
    <row r="12" spans="1:12">
      <c r="A12" s="13"/>
      <c r="C12" s="11"/>
      <c r="E12" s="11"/>
    </row>
    <row r="13" spans="1:12">
      <c r="A13" s="13"/>
      <c r="C13" s="11"/>
      <c r="D13" s="11"/>
      <c r="E13" s="11"/>
    </row>
    <row r="14" spans="1:12">
      <c r="A14" s="13"/>
      <c r="D14" s="11"/>
      <c r="E14" s="11"/>
    </row>
    <row r="15" spans="1:12">
      <c r="A15" s="13"/>
      <c r="D15" s="11"/>
      <c r="E15" s="11"/>
    </row>
    <row r="16" spans="1:12">
      <c r="A16" s="13"/>
      <c r="D16" s="11"/>
      <c r="E16" s="11"/>
    </row>
    <row r="17" spans="1:5">
      <c r="A17" s="13"/>
      <c r="D17" s="11"/>
      <c r="E17" s="11"/>
    </row>
    <row r="18" spans="1:5">
      <c r="A18" s="13"/>
      <c r="D18" s="11"/>
      <c r="E18" s="11"/>
    </row>
    <row r="19" spans="1:5">
      <c r="A19" s="13"/>
      <c r="D19" s="11"/>
      <c r="E19" s="11"/>
    </row>
    <row r="20" spans="1:5">
      <c r="A20" s="13"/>
      <c r="C20" s="11"/>
      <c r="D20" s="11"/>
      <c r="E20" s="11"/>
    </row>
    <row r="21" spans="1:5">
      <c r="A21" s="13"/>
      <c r="D21" s="11"/>
      <c r="E21" s="11"/>
    </row>
    <row r="22" spans="1:5">
      <c r="A22" s="13"/>
      <c r="D22" s="11"/>
      <c r="E22" s="11"/>
    </row>
  </sheetData>
  <mergeCells count="3">
    <mergeCell ref="A4:B4"/>
    <mergeCell ref="C4:D4"/>
    <mergeCell ref="F4:K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PresentationFormat>ac7371d7-d2a6-4a6b-9a85-4ddbe4091ee9</PresentationFormat>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UBS Infrastrucutre Q1 2021</vt:lpstr>
      <vt:lpstr>Pantheon Q1 2021</vt:lpstr>
      <vt:lpstr>M&amp;G Private Debt</vt:lpstr>
      <vt:lpstr>AdamStreet Q2</vt:lpstr>
      <vt:lpstr>Harbourvest</vt:lpstr>
      <vt:lpstr>Infracapital</vt:lpstr>
      <vt:lpstr>'AdamStreet Q2'!Locator</vt:lpstr>
      <vt:lpstr>'AdamStreet Q2'!Print_Area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2023-09-21T10:36:15Z</dcterms:created>
  <dcterms:modified xsi:type="dcterms:W3CDTF">2023-09-21T10:37:02Z</dcterms:modified>
</cp:coreProperties>
</file>